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60" windowHeight="7680" firstSheet="1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'Prehlad'!$7:$9</definedName>
    <definedName name="_xlnm.Print_Titles" localSheetId="1">'Rekapitulacia'!$8:$10</definedName>
    <definedName name="_xlnm.Print_Area" localSheetId="0">'Kryci list'!$A:$J</definedName>
    <definedName name="_xlnm.Print_Area" localSheetId="2">'Prehlad'!$A:$I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<sst xmlns="http://schemas.openxmlformats.org/spreadsheetml/2006/main" count="332" uniqueCount="218">
  <si>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</si>
  <si>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</si>
  <si>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</si>
  <si>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</si>
  <si>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</si>
  <si>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</si>
  <si>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</si>
  <si>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</si>
  <si>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</si>
  <si>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</si>
  <si>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</si>
  <si>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</si>
  <si>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</si>
  <si>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</si>
  <si>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</si>
  <si>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</si>
  <si>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</si>
  <si>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</si>
  <si>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</si>
  <si>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</si>
  <si>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</si>
  <si>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</si>
  <si>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</si>
  <si>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</si>
  <si>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</si>
  <si>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</si>
  <si>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</si>
  <si>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</si>
  <si>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</si>
  <si>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</si>
  <si>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</si>
  <si>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</si>
  <si>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</si>
  <si>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</si>
  <si>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</si>
  <si>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</si>
  <si>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</si>
  <si>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</si>
  <si>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</si>
  <si>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</si>
  <si>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</si>
  <si>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</si>
  <si>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</si>
  <si>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</si>
  <si>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</si>
  <si>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</si>
  <si>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</si>
  <si>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</si>
  <si>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</si>
  <si>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</si>
  <si>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</si>
  <si>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</si>
  <si>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</si>
  <si>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</si>
  <si>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</si>
  <si>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</si>
  <si>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</si>
  <si>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</si>
  <si>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</si>
  <si>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</si>
  <si>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</si>
  <si>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</si>
  <si>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</si>
  <si>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</si>
  <si>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</si>
  <si>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</si>
  <si>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</si>
  <si>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</si>
  <si>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</si>
  <si>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</si>
  <si>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</si>
  <si>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</si>
  <si>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</si>
  <si>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</si>
  <si>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</si>
  <si>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</si>
  <si>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</si>
  <si>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</si>
  <si>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</si>
  <si>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</si>
  <si>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</si>
  <si>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</si>
  <si>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</si>
  <si>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</si>
  <si>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</si>
  <si>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</si>
  <si>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</si>
  <si>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</si>
  <si>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</si>
  <si>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</si>
  <si>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</si>
  <si>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Odberateľ: RVZ MONT, s.r.o.</t>
  </si>
  <si>
    <t xml:space="preserve">Spracoval:                                         </t>
  </si>
  <si>
    <t>Projektant: Ing.arch. Roland Géci</t>
  </si>
  <si>
    <t xml:space="preserve">JKSO : </t>
  </si>
  <si>
    <t>Dátum: 28.05.2014</t>
  </si>
  <si>
    <t>Stavba : Novostavba polyfunkčného objektu - RVZ MONT, s.r.o.</t>
  </si>
  <si>
    <t>Objekt : SO 01 - Novostavba polyfunkčného objektu</t>
  </si>
  <si>
    <t>Časť : Architektonicko stavebné riešenie</t>
  </si>
  <si>
    <t>Levice</t>
  </si>
  <si>
    <t>JKSO :</t>
  </si>
  <si>
    <t>Rozpočet: 2055_Z_001</t>
  </si>
  <si>
    <t>28.05.2014</t>
  </si>
  <si>
    <t>RVZ MONT, s.r.o.</t>
  </si>
  <si>
    <t>93401 Levice</t>
  </si>
  <si>
    <t>Ing.arch. Roland Géci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</si>
  <si>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</si>
  <si>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</si>
  <si>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</si>
  <si>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</si>
  <si>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</si>
  <si>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</si>
  <si>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</si>
  <si>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</si>
  <si>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</si>
  <si>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</si>
  <si>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</si>
  <si>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</si>
  <si>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</si>
  <si>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</si>
  <si>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</si>
  <si>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 xml:space="preserve">m3     </t>
  </si>
  <si>
    <t>1 - ZEMNE PRÁCE spolu :</t>
  </si>
  <si>
    <t xml:space="preserve">m2     </t>
  </si>
  <si>
    <t xml:space="preserve">t      </t>
  </si>
  <si>
    <t>2 - ZÁKLADY spolu :</t>
  </si>
  <si>
    <t xml:space="preserve">m      </t>
  </si>
  <si>
    <t>3 - ZVISLÉ A KOMPLETNÉ KONŠTRUKCIE spolu :</t>
  </si>
  <si>
    <t>4 - VODOROVNÉ KONŠTRUKCIE spolu :</t>
  </si>
  <si>
    <t>6 - ÚPRAVY POVRCHOV, PODLAHY, VÝPLNE spolu :</t>
  </si>
  <si>
    <t>9 - OSTATNÉ KONŠTRUKCIE A PRÁCE spolu :</t>
  </si>
  <si>
    <t>PRÁCE A DODÁVKY HSV spolu :</t>
  </si>
  <si>
    <t xml:space="preserve">I71 1               </t>
  </si>
  <si>
    <t>711 - Izolácie proti vode a vlhkosti spolu :</t>
  </si>
  <si>
    <t>712 - Povlakové krytiny spolu :</t>
  </si>
  <si>
    <t>713 - Izolácie tepelné spolu :</t>
  </si>
  <si>
    <t>71 - IZOLÁCIE spolu :</t>
  </si>
  <si>
    <t>763 - Konštrukcie  - drevostavby spolu :</t>
  </si>
  <si>
    <t xml:space="preserve">I76 4               </t>
  </si>
  <si>
    <t>764 - Konštrukcie klampiarske spolu :</t>
  </si>
  <si>
    <t>766 - Konštrukcie stolárske spolu :</t>
  </si>
  <si>
    <t>767 - Konštrukcie doplnk. kovové stavebné spolu :</t>
  </si>
  <si>
    <t>76 - KONŠTRUKCIE spolu :</t>
  </si>
  <si>
    <t>771 - Podlahy z dlaždíc  keramických spolu :</t>
  </si>
  <si>
    <t>775 - Podlahy vlysové a parketové spolu :</t>
  </si>
  <si>
    <t>77 - PODLAHY spolu :</t>
  </si>
  <si>
    <t>781 - Obklady z obkladačiek a dosiek spolu :</t>
  </si>
  <si>
    <t>784 - Maľby spolu :</t>
  </si>
  <si>
    <t>78 - DOKONČOVACIE PRÁCE spolu :</t>
  </si>
  <si>
    <t>PRÁCE A DODÁVKY PSV spolu :</t>
  </si>
  <si>
    <t>Rozpočet celkom :</t>
  </si>
  <si>
    <t>Projektant: Ing.Patrik Fule</t>
  </si>
  <si>
    <t xml:space="preserve">I76 2               </t>
  </si>
  <si>
    <t xml:space="preserve">I76 5               </t>
  </si>
  <si>
    <t>Odberateľ: Obec Červený Hrádok</t>
  </si>
  <si>
    <t>Stavba : Rekonštrukcia verejného priestranstva v obci Červený Hrádok</t>
  </si>
  <si>
    <t>1 - ZEMNE PRÁCE</t>
  </si>
  <si>
    <t>221</t>
  </si>
  <si>
    <t xml:space="preserve">11310-7112   </t>
  </si>
  <si>
    <t xml:space="preserve">Odstránenie podkladov alebo krytov z kameniva ťaž. hr. 100-200 mm, do 200 m2                                            </t>
  </si>
  <si>
    <t xml:space="preserve">11310-7132   </t>
  </si>
  <si>
    <t xml:space="preserve">Odstránenie podkladov alebo krytov z betónu prost. hr. 150-300 mm, do 200 m2                                            </t>
  </si>
  <si>
    <t>001</t>
  </si>
  <si>
    <t xml:space="preserve">12220-1101   </t>
  </si>
  <si>
    <t xml:space="preserve">Odkopávky a prekopávky nezapaž. v horn. tr. 3 do 100 m3                                                                 </t>
  </si>
  <si>
    <t xml:space="preserve">12220-1109   </t>
  </si>
  <si>
    <t xml:space="preserve">Príplatok za lepivosť horniny tr.3                                                                                      </t>
  </si>
  <si>
    <t>272</t>
  </si>
  <si>
    <t xml:space="preserve">16250-1102   </t>
  </si>
  <si>
    <t xml:space="preserve">Vodorovné premiestnenie výkopu do 3000 m horn. tr. 1-4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</si>
  <si>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</si>
  <si>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</si>
  <si>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21590-1101   </t>
  </si>
  <si>
    <t xml:space="preserve">Zhutnenie podložia z hor. súdr. do 92%PS a nesúdr. Id do 0,8                                                            </t>
  </si>
  <si>
    <t>5 - KOMUNIKÁCIE</t>
  </si>
  <si>
    <t xml:space="preserve">56480-1112   </t>
  </si>
  <si>
    <t xml:space="preserve">Podklad zo štrkodrte hr. 40 mm fr.0-4                                                                                   </t>
  </si>
  <si>
    <t xml:space="preserve">56486-1111   </t>
  </si>
  <si>
    <t xml:space="preserve">59621-1120   </t>
  </si>
  <si>
    <t xml:space="preserve">Kladenie zámkovej dlažby pre chodcov hr. 60 mm sk. B do 50 m2                                                           </t>
  </si>
  <si>
    <t>MAT</t>
  </si>
  <si>
    <t xml:space="preserve">592 4D0130   </t>
  </si>
  <si>
    <t>5 - KOMUNIKÁCIE spolu :</t>
  </si>
  <si>
    <t xml:space="preserve">kus    </t>
  </si>
  <si>
    <t>9 - OSTATNÉ KONŠTRUKCIE A PRÁCE</t>
  </si>
  <si>
    <t xml:space="preserve">91656-1111   </t>
  </si>
  <si>
    <t xml:space="preserve">Osadenie záhon. obrubníka betón. do lôžka z betónu tr. C 12/15 s bočnou oporou                                          </t>
  </si>
  <si>
    <t xml:space="preserve">Obrubník záhonový 100x5x20 cm                                                                                           </t>
  </si>
  <si>
    <t xml:space="preserve">91810-1111   </t>
  </si>
  <si>
    <t xml:space="preserve">Lôžko pod obrubníky, krajníky, obruby z betónu tr. C 12/15                                                       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</si>
  <si>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</si>
  <si>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</si>
  <si>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</si>
  <si>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</si>
  <si>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</si>
  <si>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>8,852*24 =   212,448</t>
  </si>
  <si>
    <t xml:space="preserve">97908-7212   </t>
  </si>
  <si>
    <t xml:space="preserve">Nakladanie sute na dopravný prostriedok                                                                                 </t>
  </si>
  <si>
    <t xml:space="preserve">99822-3011   </t>
  </si>
  <si>
    <t xml:space="preserve">Presun hmôt pre pozemné komunikácie, kryt dláždený                                                                      </t>
  </si>
  <si>
    <t>Dátum: August 2019</t>
  </si>
  <si>
    <t xml:space="preserve">Dlažba betónová 200/100/60mm                                                                                     </t>
  </si>
  <si>
    <t>40,41*0,6 =  24,25</t>
  </si>
  <si>
    <t>222</t>
  </si>
  <si>
    <t>56486-1112</t>
  </si>
  <si>
    <t xml:space="preserve">Podklad zo štrkodrte hr. 200 mmfr.8-16                                                                                 </t>
  </si>
  <si>
    <t>Podklad zo štrkodrte hr. 200 mmfr.16-32</t>
  </si>
  <si>
    <t xml:space="preserve">593 4D0130   </t>
  </si>
  <si>
    <t xml:space="preserve">Dlažba betónová 200/100/80mm                                                                                     </t>
  </si>
  <si>
    <t>59621-1121</t>
  </si>
  <si>
    <t>Kladenie zámkovej dlažby pre chodcov hr. 80 mm sk. B do 50 m2</t>
  </si>
  <si>
    <t xml:space="preserve">591 173208   </t>
  </si>
  <si>
    <t xml:space="preserve">593 173208   </t>
  </si>
  <si>
    <t xml:space="preserve">Osadenie cest. obrubníka betón. do lôžka z betónu tr. C 12/15 s bočnou oporou                                          </t>
  </si>
  <si>
    <t xml:space="preserve">Obrubník cestný 100x15x26 cm                                                                                           </t>
  </si>
  <si>
    <t xml:space="preserve">Osadenie priekop. tvárnice betón. do lôžka z betónu tr. C 12/15                                          </t>
  </si>
  <si>
    <t xml:space="preserve">Priekopová tvárnica TBM 30/80                                                                                        </t>
  </si>
  <si>
    <t xml:space="preserve">Javor poľný Elsrijk, Acer campestre + sadenie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</si>
</sst>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  <numFmt numFmtId="170" formatCode="_-* #,##0.00\ _S_k_-;\-* #,##0.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i/>
      <sz val="10"/>
      <name val="Century Gothic"/>
      <family val="2"/>
    </font>
    <font>
      <sz val="8"/>
      <color indexed="12"/>
      <name val="Century Gothic"/>
      <family val="2"/>
    </font>
    <font>
      <sz val="6"/>
      <name val="Century Gothic"/>
      <family val="2"/>
    </font>
    <font>
      <sz val="10"/>
      <name val="Century Gothic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79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hair"/>
      <right/>
      <top style="double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double"/>
      <bottom style="hair"/>
    </border>
    <border>
      <left/>
      <right style="hair"/>
      <top/>
      <bottom style="double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  <border>
      <left style="thin"/>
      <right style="thick"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vertical="center"/>
      <protection/>
    </xf>
    <xf numFmtId="0" fontId="6" fillId="0" borderId="1" applyFont="0" applyFill="0" applyBorder="0">
      <alignment vertical="center"/>
      <protection/>
    </xf>
    <xf numFmtId="168" fontId="6" fillId="0" borderId="1">
      <alignment/>
      <protection/>
    </xf>
    <xf numFmtId="0" fontId="6" fillId="0" borderId="1" applyFont="0" applyFill="0">
      <alignment/>
      <protection/>
    </xf>
    <xf numFmtId="164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0" borderId="2" applyNumberFormat="0" applyFill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29" borderId="0" applyNumberFormat="0" applyBorder="0" applyAlignment="0" applyProtection="0"/>
    <xf numFmtId="0" fontId="3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10" applyBorder="0">
      <alignment vertical="center"/>
      <protection/>
    </xf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0">
      <alignment vertical="center"/>
      <protection/>
    </xf>
    <xf numFmtId="0" fontId="39" fillId="0" borderId="0" applyNumberFormat="0" applyFill="0" applyBorder="0" applyAlignment="0" applyProtection="0"/>
    <xf numFmtId="0" fontId="40" fillId="33" borderId="11" applyNumberFormat="0" applyAlignment="0" applyProtection="0"/>
    <xf numFmtId="0" fontId="41" fillId="34" borderId="11" applyNumberFormat="0" applyAlignment="0" applyProtection="0"/>
    <xf numFmtId="0" fontId="42" fillId="34" borderId="12" applyNumberFormat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20" xfId="73" applyFont="1" applyBorder="1" applyAlignment="1">
      <alignment horizontal="left" vertical="center"/>
      <protection/>
    </xf>
    <xf numFmtId="0" fontId="2" fillId="0" borderId="21" xfId="73" applyFont="1" applyBorder="1" applyAlignment="1">
      <alignment horizontal="left" vertical="center"/>
      <protection/>
    </xf>
    <xf numFmtId="0" fontId="2" fillId="0" borderId="21" xfId="73" applyFont="1" applyBorder="1" applyAlignment="1">
      <alignment horizontal="right" vertical="center"/>
      <protection/>
    </xf>
    <xf numFmtId="0" fontId="2" fillId="0" borderId="22" xfId="73" applyFont="1" applyBorder="1" applyAlignment="1">
      <alignment horizontal="left" vertical="center"/>
      <protection/>
    </xf>
    <xf numFmtId="0" fontId="2" fillId="0" borderId="23" xfId="73" applyFont="1" applyBorder="1" applyAlignment="1">
      <alignment horizontal="left" vertical="center"/>
      <protection/>
    </xf>
    <xf numFmtId="0" fontId="2" fillId="0" borderId="24" xfId="73" applyFont="1" applyBorder="1" applyAlignment="1">
      <alignment horizontal="left" vertical="center"/>
      <protection/>
    </xf>
    <xf numFmtId="0" fontId="2" fillId="0" borderId="24" xfId="73" applyFont="1" applyBorder="1" applyAlignment="1">
      <alignment horizontal="right" vertical="center"/>
      <protection/>
    </xf>
    <xf numFmtId="0" fontId="2" fillId="0" borderId="25" xfId="73" applyFont="1" applyBorder="1" applyAlignment="1">
      <alignment horizontal="left" vertical="center"/>
      <protection/>
    </xf>
    <xf numFmtId="0" fontId="2" fillId="0" borderId="26" xfId="73" applyFont="1" applyBorder="1" applyAlignment="1">
      <alignment horizontal="left" vertical="center"/>
      <protection/>
    </xf>
    <xf numFmtId="0" fontId="2" fillId="0" borderId="27" xfId="73" applyFont="1" applyBorder="1" applyAlignment="1">
      <alignment horizontal="left" vertical="center"/>
      <protection/>
    </xf>
    <xf numFmtId="0" fontId="2" fillId="0" borderId="27" xfId="73" applyFont="1" applyBorder="1" applyAlignment="1">
      <alignment horizontal="right" vertical="center"/>
      <protection/>
    </xf>
    <xf numFmtId="0" fontId="2" fillId="0" borderId="28" xfId="73" applyFont="1" applyBorder="1" applyAlignment="1">
      <alignment horizontal="left" vertical="center"/>
      <protection/>
    </xf>
    <xf numFmtId="0" fontId="2" fillId="0" borderId="29" xfId="73" applyFont="1" applyBorder="1" applyAlignment="1">
      <alignment horizontal="left" vertical="center"/>
      <protection/>
    </xf>
    <xf numFmtId="0" fontId="2" fillId="0" borderId="30" xfId="73" applyFont="1" applyBorder="1" applyAlignment="1">
      <alignment horizontal="right" vertical="center"/>
      <protection/>
    </xf>
    <xf numFmtId="0" fontId="2" fillId="0" borderId="30" xfId="73" applyFont="1" applyBorder="1" applyAlignment="1">
      <alignment horizontal="left" vertical="center"/>
      <protection/>
    </xf>
    <xf numFmtId="0" fontId="2" fillId="0" borderId="31" xfId="73" applyFont="1" applyBorder="1" applyAlignment="1">
      <alignment horizontal="left" vertical="center"/>
      <protection/>
    </xf>
    <xf numFmtId="0" fontId="2" fillId="0" borderId="32" xfId="73" applyFont="1" applyBorder="1" applyAlignment="1">
      <alignment horizontal="left" vertical="center"/>
      <protection/>
    </xf>
    <xf numFmtId="0" fontId="2" fillId="0" borderId="33" xfId="73" applyFont="1" applyBorder="1" applyAlignment="1">
      <alignment horizontal="right" vertical="center"/>
      <protection/>
    </xf>
    <xf numFmtId="0" fontId="2" fillId="0" borderId="33" xfId="73" applyFont="1" applyBorder="1" applyAlignment="1">
      <alignment horizontal="left" vertical="center"/>
      <protection/>
    </xf>
    <xf numFmtId="0" fontId="2" fillId="0" borderId="34" xfId="73" applyFont="1" applyBorder="1" applyAlignment="1">
      <alignment horizontal="left" vertical="center"/>
      <protection/>
    </xf>
    <xf numFmtId="0" fontId="2" fillId="0" borderId="35" xfId="73" applyFont="1" applyBorder="1" applyAlignment="1">
      <alignment horizontal="left" vertical="center"/>
      <protection/>
    </xf>
    <xf numFmtId="0" fontId="2" fillId="0" borderId="36" xfId="73" applyFont="1" applyBorder="1" applyAlignment="1">
      <alignment horizontal="left" vertical="center"/>
      <protection/>
    </xf>
    <xf numFmtId="0" fontId="2" fillId="0" borderId="37" xfId="73" applyFont="1" applyBorder="1" applyAlignment="1">
      <alignment horizontal="left" vertical="center"/>
      <protection/>
    </xf>
    <xf numFmtId="0" fontId="2" fillId="0" borderId="38" xfId="73" applyFont="1" applyBorder="1" applyAlignment="1">
      <alignment horizontal="left" vertical="center"/>
      <protection/>
    </xf>
    <xf numFmtId="0" fontId="2" fillId="0" borderId="39" xfId="73" applyFont="1" applyBorder="1" applyAlignment="1">
      <alignment horizontal="left" vertical="center"/>
      <protection/>
    </xf>
    <xf numFmtId="0" fontId="2" fillId="0" borderId="39" xfId="73" applyFont="1" applyBorder="1" applyAlignment="1">
      <alignment horizontal="center" vertical="center"/>
      <protection/>
    </xf>
    <xf numFmtId="0" fontId="2" fillId="0" borderId="40" xfId="73" applyFont="1" applyBorder="1" applyAlignment="1">
      <alignment horizontal="center" vertical="center"/>
      <protection/>
    </xf>
    <xf numFmtId="0" fontId="2" fillId="0" borderId="41" xfId="73" applyFont="1" applyBorder="1" applyAlignment="1">
      <alignment horizontal="center" vertical="center"/>
      <protection/>
    </xf>
    <xf numFmtId="0" fontId="2" fillId="0" borderId="42" xfId="73" applyFont="1" applyBorder="1" applyAlignment="1">
      <alignment horizontal="center" vertical="center"/>
      <protection/>
    </xf>
    <xf numFmtId="0" fontId="2" fillId="0" borderId="43" xfId="73" applyFont="1" applyBorder="1" applyAlignment="1">
      <alignment horizontal="center" vertical="center"/>
      <protection/>
    </xf>
    <xf numFmtId="0" fontId="2" fillId="0" borderId="44" xfId="73" applyFont="1" applyBorder="1" applyAlignment="1">
      <alignment horizontal="center" vertical="center"/>
      <protection/>
    </xf>
    <xf numFmtId="0" fontId="2" fillId="0" borderId="45" xfId="73" applyFont="1" applyBorder="1" applyAlignment="1">
      <alignment horizontal="left" vertical="center"/>
      <protection/>
    </xf>
    <xf numFmtId="0" fontId="2" fillId="0" borderId="46" xfId="73" applyFont="1" applyBorder="1" applyAlignment="1">
      <alignment horizontal="left" vertical="center"/>
      <protection/>
    </xf>
    <xf numFmtId="0" fontId="2" fillId="0" borderId="47" xfId="73" applyFont="1" applyBorder="1" applyAlignment="1">
      <alignment horizontal="center" vertical="center"/>
      <protection/>
    </xf>
    <xf numFmtId="0" fontId="2" fillId="0" borderId="10" xfId="73" applyFont="1" applyBorder="1" applyAlignment="1">
      <alignment horizontal="left" vertical="center"/>
      <protection/>
    </xf>
    <xf numFmtId="0" fontId="2" fillId="0" borderId="48" xfId="73" applyFont="1" applyBorder="1" applyAlignment="1">
      <alignment horizontal="left" vertical="center"/>
      <protection/>
    </xf>
    <xf numFmtId="0" fontId="2" fillId="0" borderId="49" xfId="73" applyFont="1" applyBorder="1" applyAlignment="1">
      <alignment horizontal="center" vertical="center"/>
      <protection/>
    </xf>
    <xf numFmtId="0" fontId="2" fillId="0" borderId="50" xfId="73" applyFont="1" applyBorder="1" applyAlignment="1">
      <alignment horizontal="left" vertical="center"/>
      <protection/>
    </xf>
    <xf numFmtId="0" fontId="2" fillId="0" borderId="51" xfId="73" applyFont="1" applyBorder="1" applyAlignment="1">
      <alignment horizontal="center" vertical="center"/>
      <protection/>
    </xf>
    <xf numFmtId="0" fontId="2" fillId="0" borderId="52" xfId="73" applyFont="1" applyBorder="1" applyAlignment="1">
      <alignment horizontal="left" vertical="center"/>
      <protection/>
    </xf>
    <xf numFmtId="10" fontId="2" fillId="0" borderId="52" xfId="73" applyNumberFormat="1" applyFont="1" applyBorder="1" applyAlignment="1">
      <alignment horizontal="right" vertical="center"/>
      <protection/>
    </xf>
    <xf numFmtId="0" fontId="2" fillId="0" borderId="53" xfId="73" applyFont="1" applyBorder="1" applyAlignment="1">
      <alignment horizontal="left" vertical="center"/>
      <protection/>
    </xf>
    <xf numFmtId="0" fontId="2" fillId="0" borderId="51" xfId="73" applyFont="1" applyBorder="1" applyAlignment="1">
      <alignment horizontal="right" vertical="center"/>
      <protection/>
    </xf>
    <xf numFmtId="0" fontId="2" fillId="0" borderId="54" xfId="73" applyFont="1" applyBorder="1" applyAlignment="1">
      <alignment horizontal="center" vertical="center"/>
      <protection/>
    </xf>
    <xf numFmtId="0" fontId="2" fillId="0" borderId="55" xfId="73" applyFont="1" applyBorder="1" applyAlignment="1">
      <alignment horizontal="left" vertical="center"/>
      <protection/>
    </xf>
    <xf numFmtId="0" fontId="2" fillId="0" borderId="55" xfId="73" applyFont="1" applyBorder="1" applyAlignment="1">
      <alignment horizontal="right" vertical="center"/>
      <protection/>
    </xf>
    <xf numFmtId="0" fontId="2" fillId="0" borderId="56" xfId="73" applyFont="1" applyBorder="1" applyAlignment="1">
      <alignment horizontal="right" vertical="center"/>
      <protection/>
    </xf>
    <xf numFmtId="3" fontId="2" fillId="0" borderId="0" xfId="73" applyNumberFormat="1" applyFont="1" applyBorder="1" applyAlignment="1">
      <alignment horizontal="right" vertical="center"/>
      <protection/>
    </xf>
    <xf numFmtId="0" fontId="2" fillId="0" borderId="54" xfId="73" applyFont="1" applyBorder="1" applyAlignment="1">
      <alignment horizontal="left" vertical="center"/>
      <protection/>
    </xf>
    <xf numFmtId="0" fontId="2" fillId="0" borderId="0" xfId="73" applyFont="1" applyBorder="1" applyAlignment="1">
      <alignment horizontal="right" vertical="center"/>
      <protection/>
    </xf>
    <xf numFmtId="0" fontId="2" fillId="0" borderId="0" xfId="73" applyFont="1" applyBorder="1" applyAlignment="1">
      <alignment horizontal="left" vertical="center"/>
      <protection/>
    </xf>
    <xf numFmtId="0" fontId="2" fillId="0" borderId="57" xfId="73" applyFont="1" applyBorder="1" applyAlignment="1">
      <alignment horizontal="right" vertical="center"/>
      <protection/>
    </xf>
    <xf numFmtId="0" fontId="2" fillId="0" borderId="58" xfId="73" applyFont="1" applyBorder="1" applyAlignment="1">
      <alignment horizontal="right" vertical="center"/>
      <protection/>
    </xf>
    <xf numFmtId="3" fontId="2" fillId="0" borderId="57" xfId="73" applyNumberFormat="1" applyFont="1" applyBorder="1" applyAlignment="1">
      <alignment horizontal="right" vertical="center"/>
      <protection/>
    </xf>
    <xf numFmtId="3" fontId="2" fillId="0" borderId="59" xfId="73" applyNumberFormat="1" applyFont="1" applyBorder="1" applyAlignment="1">
      <alignment horizontal="right" vertical="center"/>
      <protection/>
    </xf>
    <xf numFmtId="0" fontId="2" fillId="0" borderId="60" xfId="73" applyFont="1" applyBorder="1" applyAlignment="1">
      <alignment horizontal="left" vertical="center"/>
      <protection/>
    </xf>
    <xf numFmtId="0" fontId="2" fillId="0" borderId="55" xfId="73" applyFont="1" applyBorder="1" applyAlignment="1">
      <alignment horizontal="center" vertical="center"/>
      <protection/>
    </xf>
    <xf numFmtId="0" fontId="2" fillId="0" borderId="61" xfId="73" applyFont="1" applyBorder="1" applyAlignment="1">
      <alignment horizontal="center" vertical="center"/>
      <protection/>
    </xf>
    <xf numFmtId="0" fontId="2" fillId="0" borderId="62" xfId="73" applyFont="1" applyBorder="1" applyAlignment="1">
      <alignment horizontal="left" vertical="center"/>
      <protection/>
    </xf>
    <xf numFmtId="0" fontId="2" fillId="0" borderId="0" xfId="73" applyFont="1">
      <alignment/>
      <protection/>
    </xf>
    <xf numFmtId="0" fontId="2" fillId="0" borderId="0" xfId="73" applyFont="1" applyAlignment="1">
      <alignment horizontal="left" vertical="center"/>
      <protection/>
    </xf>
    <xf numFmtId="0" fontId="2" fillId="0" borderId="41" xfId="73" applyFont="1" applyBorder="1" applyAlignment="1">
      <alignment horizontal="left" vertical="center"/>
      <protection/>
    </xf>
    <xf numFmtId="0" fontId="4" fillId="0" borderId="63" xfId="73" applyFont="1" applyBorder="1" applyAlignment="1">
      <alignment horizontal="center" vertical="center"/>
      <protection/>
    </xf>
    <xf numFmtId="0" fontId="4" fillId="0" borderId="64" xfId="73" applyFont="1" applyBorder="1" applyAlignment="1">
      <alignment horizontal="center" vertical="center"/>
      <protection/>
    </xf>
    <xf numFmtId="0" fontId="2" fillId="0" borderId="65" xfId="73" applyFont="1" applyBorder="1" applyAlignment="1">
      <alignment horizontal="left" vertical="center"/>
      <protection/>
    </xf>
    <xf numFmtId="167" fontId="2" fillId="0" borderId="66" xfId="73" applyNumberFormat="1" applyFont="1" applyBorder="1" applyAlignment="1">
      <alignment horizontal="right" vertical="center"/>
      <protection/>
    </xf>
    <xf numFmtId="0" fontId="2" fillId="0" borderId="53" xfId="73" applyFont="1" applyBorder="1" applyAlignment="1">
      <alignment horizontal="right" vertical="center"/>
      <protection/>
    </xf>
    <xf numFmtId="0" fontId="2" fillId="0" borderId="67" xfId="73" applyNumberFormat="1" applyFont="1" applyBorder="1" applyAlignment="1">
      <alignment horizontal="left" vertical="center"/>
      <protection/>
    </xf>
    <xf numFmtId="10" fontId="2" fillId="0" borderId="33" xfId="73" applyNumberFormat="1" applyFont="1" applyBorder="1" applyAlignment="1">
      <alignment horizontal="right" vertical="center"/>
      <protection/>
    </xf>
    <xf numFmtId="10" fontId="2" fillId="0" borderId="24" xfId="73" applyNumberFormat="1" applyFont="1" applyBorder="1" applyAlignment="1">
      <alignment horizontal="right" vertical="center"/>
      <protection/>
    </xf>
    <xf numFmtId="10" fontId="2" fillId="0" borderId="68" xfId="73" applyNumberFormat="1" applyFont="1" applyBorder="1" applyAlignment="1">
      <alignment horizontal="right" vertical="center"/>
      <protection/>
    </xf>
    <xf numFmtId="0" fontId="2" fillId="0" borderId="20" xfId="73" applyFont="1" applyBorder="1" applyAlignment="1">
      <alignment horizontal="right" vertical="center"/>
      <protection/>
    </xf>
    <xf numFmtId="0" fontId="2" fillId="0" borderId="32" xfId="73" applyFont="1" applyBorder="1" applyAlignment="1">
      <alignment horizontal="right" vertical="center"/>
      <protection/>
    </xf>
    <xf numFmtId="0" fontId="2" fillId="0" borderId="35" xfId="73" applyFont="1" applyBorder="1" applyAlignment="1">
      <alignment horizontal="right" vertical="center"/>
      <protection/>
    </xf>
    <xf numFmtId="0" fontId="2" fillId="0" borderId="36" xfId="73" applyFont="1" applyBorder="1" applyAlignment="1">
      <alignment horizontal="right" vertical="center"/>
      <protection/>
    </xf>
    <xf numFmtId="0" fontId="2" fillId="0" borderId="0" xfId="72" applyFont="1">
      <alignment/>
      <protection/>
    </xf>
    <xf numFmtId="0" fontId="4" fillId="0" borderId="0" xfId="72" applyFont="1">
      <alignment/>
      <protection/>
    </xf>
    <xf numFmtId="49" fontId="4" fillId="0" borderId="0" xfId="72" applyNumberFormat="1" applyFont="1">
      <alignment/>
      <protection/>
    </xf>
    <xf numFmtId="0" fontId="3" fillId="0" borderId="0" xfId="72" applyFont="1" applyAlignment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69" xfId="73" applyNumberFormat="1" applyFont="1" applyBorder="1" applyAlignment="1">
      <alignment horizontal="right" vertical="center"/>
      <protection/>
    </xf>
    <xf numFmtId="3" fontId="2" fillId="0" borderId="58" xfId="73" applyNumberFormat="1" applyFont="1" applyBorder="1" applyAlignment="1">
      <alignment horizontal="right" vertical="center"/>
      <protection/>
    </xf>
    <xf numFmtId="3" fontId="2" fillId="0" borderId="70" xfId="73" applyNumberFormat="1" applyFont="1" applyBorder="1" applyAlignment="1">
      <alignment horizontal="right" vertical="center"/>
      <protection/>
    </xf>
    <xf numFmtId="3" fontId="2" fillId="0" borderId="22" xfId="73" applyNumberFormat="1" applyFont="1" applyBorder="1" applyAlignment="1">
      <alignment horizontal="right" vertical="center"/>
      <protection/>
    </xf>
    <xf numFmtId="3" fontId="2" fillId="0" borderId="34" xfId="73" applyNumberFormat="1" applyFont="1" applyBorder="1" applyAlignment="1">
      <alignment horizontal="right" vertical="center"/>
      <protection/>
    </xf>
    <xf numFmtId="3" fontId="2" fillId="0" borderId="37" xfId="73" applyNumberFormat="1" applyFont="1" applyBorder="1" applyAlignment="1">
      <alignment horizontal="right" vertical="center"/>
      <protection/>
    </xf>
    <xf numFmtId="4" fontId="2" fillId="0" borderId="45" xfId="73" applyNumberFormat="1" applyFont="1" applyBorder="1" applyAlignment="1">
      <alignment horizontal="right" vertical="center"/>
      <protection/>
    </xf>
    <xf numFmtId="4" fontId="2" fillId="0" borderId="71" xfId="73" applyNumberFormat="1" applyFont="1" applyBorder="1" applyAlignment="1">
      <alignment horizontal="right" vertical="center"/>
      <protection/>
    </xf>
    <xf numFmtId="4" fontId="2" fillId="0" borderId="10" xfId="73" applyNumberFormat="1" applyFont="1" applyBorder="1" applyAlignment="1">
      <alignment horizontal="right" vertical="center"/>
      <protection/>
    </xf>
    <xf numFmtId="4" fontId="2" fillId="0" borderId="72" xfId="73" applyNumberFormat="1" applyFont="1" applyBorder="1" applyAlignment="1">
      <alignment horizontal="right" vertical="center"/>
      <protection/>
    </xf>
    <xf numFmtId="4" fontId="2" fillId="0" borderId="73" xfId="73" applyNumberFormat="1" applyFont="1" applyBorder="1" applyAlignment="1">
      <alignment horizontal="right" vertical="center"/>
      <protection/>
    </xf>
    <xf numFmtId="4" fontId="2" fillId="0" borderId="50" xfId="73" applyNumberFormat="1" applyFont="1" applyBorder="1" applyAlignment="1">
      <alignment horizontal="right" vertical="center"/>
      <protection/>
    </xf>
    <xf numFmtId="4" fontId="2" fillId="0" borderId="53" xfId="73" applyNumberFormat="1" applyFont="1" applyBorder="1" applyAlignment="1">
      <alignment horizontal="right" vertical="center"/>
      <protection/>
    </xf>
    <xf numFmtId="4" fontId="2" fillId="0" borderId="74" xfId="73" applyNumberFormat="1" applyFont="1" applyBorder="1" applyAlignment="1">
      <alignment horizontal="right" vertical="center"/>
      <protection/>
    </xf>
    <xf numFmtId="4" fontId="2" fillId="0" borderId="52" xfId="73" applyNumberFormat="1" applyFont="1" applyBorder="1" applyAlignment="1">
      <alignment horizontal="right" vertical="center"/>
      <protection/>
    </xf>
    <xf numFmtId="0" fontId="12" fillId="0" borderId="0" xfId="0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0" fontId="12" fillId="0" borderId="0" xfId="72" applyFont="1">
      <alignment/>
      <protection/>
    </xf>
    <xf numFmtId="0" fontId="11" fillId="0" borderId="0" xfId="72" applyFont="1">
      <alignment/>
      <protection/>
    </xf>
    <xf numFmtId="49" fontId="11" fillId="0" borderId="0" xfId="72" applyNumberFormat="1" applyFont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75" xfId="0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12" fillId="0" borderId="76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77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 vertical="top"/>
      <protection/>
    </xf>
    <xf numFmtId="49" fontId="12" fillId="0" borderId="0" xfId="0" applyNumberFormat="1" applyFont="1" applyAlignment="1" applyProtection="1">
      <alignment horizontal="center" vertical="top"/>
      <protection/>
    </xf>
    <xf numFmtId="49" fontId="12" fillId="0" borderId="0" xfId="0" applyNumberFormat="1" applyFont="1" applyAlignment="1" applyProtection="1">
      <alignment vertical="top"/>
      <protection/>
    </xf>
    <xf numFmtId="0" fontId="12" fillId="0" borderId="0" xfId="0" applyFont="1" applyAlignment="1" applyProtection="1">
      <alignment vertical="top" wrapText="1"/>
      <protection/>
    </xf>
    <xf numFmtId="165" fontId="12" fillId="0" borderId="0" xfId="0" applyNumberFormat="1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4" fontId="12" fillId="0" borderId="0" xfId="0" applyNumberFormat="1" applyFont="1" applyAlignment="1" applyProtection="1">
      <alignment vertical="top"/>
      <protection/>
    </xf>
    <xf numFmtId="0" fontId="12" fillId="0" borderId="0" xfId="0" applyFont="1" applyAlignment="1" applyProtection="1">
      <alignment horizontal="center" vertical="top"/>
      <protection/>
    </xf>
    <xf numFmtId="169" fontId="12" fillId="0" borderId="0" xfId="0" applyNumberFormat="1" applyFont="1" applyAlignment="1" applyProtection="1">
      <alignment vertical="top"/>
      <protection/>
    </xf>
    <xf numFmtId="0" fontId="11" fillId="0" borderId="0" xfId="0" applyFont="1" applyAlignment="1" applyProtection="1">
      <alignment vertical="top" wrapText="1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0" fontId="2" fillId="24" borderId="0" xfId="0" applyFont="1" applyFill="1" applyAlignment="1" applyProtection="1">
      <alignment horizontal="right" vertical="top"/>
      <protection/>
    </xf>
    <xf numFmtId="49" fontId="2" fillId="24" borderId="0" xfId="0" applyNumberFormat="1" applyFont="1" applyFill="1" applyAlignment="1" applyProtection="1">
      <alignment horizontal="center" vertical="top"/>
      <protection/>
    </xf>
    <xf numFmtId="49" fontId="2" fillId="24" borderId="0" xfId="0" applyNumberFormat="1" applyFont="1" applyFill="1" applyAlignment="1" applyProtection="1">
      <alignment vertical="top"/>
      <protection/>
    </xf>
    <xf numFmtId="4" fontId="2" fillId="24" borderId="0" xfId="0" applyNumberFormat="1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vertical="top"/>
      <protection/>
    </xf>
    <xf numFmtId="0" fontId="2" fillId="42" borderId="0" xfId="0" applyFont="1" applyFill="1" applyAlignment="1" applyProtection="1">
      <alignment horizontal="right" vertical="top"/>
      <protection/>
    </xf>
    <xf numFmtId="49" fontId="2" fillId="42" borderId="0" xfId="0" applyNumberFormat="1" applyFont="1" applyFill="1" applyAlignment="1" applyProtection="1">
      <alignment horizontal="center" vertical="top"/>
      <protection/>
    </xf>
    <xf numFmtId="49" fontId="2" fillId="42" borderId="0" xfId="0" applyNumberFormat="1" applyFont="1" applyFill="1" applyAlignment="1" applyProtection="1">
      <alignment vertical="top"/>
      <protection/>
    </xf>
    <xf numFmtId="4" fontId="2" fillId="42" borderId="0" xfId="0" applyNumberFormat="1" applyFont="1" applyFill="1" applyAlignment="1" applyProtection="1">
      <alignment vertical="top"/>
      <protection/>
    </xf>
    <xf numFmtId="0" fontId="2" fillId="42" borderId="0" xfId="0" applyFont="1" applyFill="1" applyAlignment="1" applyProtection="1">
      <alignment vertical="top"/>
      <protection/>
    </xf>
    <xf numFmtId="4" fontId="12" fillId="42" borderId="0" xfId="0" applyNumberFormat="1" applyFont="1" applyFill="1" applyAlignment="1" applyProtection="1">
      <alignment vertical="top"/>
      <protection/>
    </xf>
    <xf numFmtId="4" fontId="12" fillId="0" borderId="0" xfId="0" applyNumberFormat="1" applyFont="1" applyFill="1" applyAlignment="1" applyProtection="1">
      <alignment vertical="top"/>
      <protection/>
    </xf>
    <xf numFmtId="4" fontId="16" fillId="24" borderId="78" xfId="0" applyNumberFormat="1" applyFont="1" applyFill="1" applyBorder="1" applyAlignment="1" applyProtection="1">
      <alignment vertical="center"/>
      <protection/>
    </xf>
    <xf numFmtId="0" fontId="11" fillId="42" borderId="0" xfId="0" applyFont="1" applyFill="1" applyAlignment="1" applyProtection="1">
      <alignment horizontal="right" vertical="top" wrapText="1"/>
      <protection/>
    </xf>
    <xf numFmtId="0" fontId="13" fillId="0" borderId="0" xfId="0" applyFont="1" applyAlignment="1" applyProtection="1">
      <alignment vertical="top"/>
      <protection/>
    </xf>
    <xf numFmtId="0" fontId="12" fillId="42" borderId="0" xfId="0" applyFont="1" applyFill="1" applyAlignment="1" applyProtection="1">
      <alignment vertical="top"/>
      <protection/>
    </xf>
    <xf numFmtId="0" fontId="11" fillId="24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49" fontId="2" fillId="0" borderId="0" xfId="0" applyNumberFormat="1" applyFont="1" applyFill="1" applyAlignment="1" applyProtection="1">
      <alignment horizontal="center" vertical="top"/>
      <protection/>
    </xf>
    <xf numFmtId="49" fontId="2" fillId="0" borderId="0" xfId="0" applyNumberFormat="1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vertical="top" wrapText="1"/>
      <protection/>
    </xf>
    <xf numFmtId="165" fontId="12" fillId="0" borderId="0" xfId="0" applyNumberFormat="1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vertical="top"/>
      <protection/>
    </xf>
  </cellXfs>
  <cellStyles count="83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Čárka 2" xfId="57"/>
    <cellStyle name="Comma" xfId="58"/>
    <cellStyle name="Comma [0]" xfId="59"/>
    <cellStyle name="data" xfId="60"/>
    <cellStyle name="Dobrá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a" xfId="70"/>
    <cellStyle name="Normálna 3" xfId="71"/>
    <cellStyle name="normálne_KLs" xfId="72"/>
    <cellStyle name="normálne_KLv" xfId="73"/>
    <cellStyle name="Normální 2" xfId="74"/>
    <cellStyle name="Percent" xfId="75"/>
    <cellStyle name="Poznámka" xfId="76"/>
    <cellStyle name="Prepojená bunka" xfId="77"/>
    <cellStyle name="Spolu" xfId="78"/>
    <cellStyle name="Standard 5" xfId="79"/>
    <cellStyle name="Standard_Kalkulation Staffier_grob" xfId="80"/>
    <cellStyle name="TEXT" xfId="81"/>
    <cellStyle name="Text upozornění" xfId="82"/>
    <cellStyle name="Text upozornenia" xfId="83"/>
    <cellStyle name="TEXT1" xfId="84"/>
    <cellStyle name="Titul" xfId="85"/>
    <cellStyle name="Vstup" xfId="86"/>
    <cellStyle name="Výpočet" xfId="87"/>
    <cellStyle name="Výstup" xfId="88"/>
    <cellStyle name="Vysvetľujúci text" xfId="89"/>
    <cellStyle name="Zlá" xfId="90"/>
    <cellStyle name="Zvýraznenie1" xfId="91"/>
    <cellStyle name="Zvýraznenie2" xfId="92"/>
    <cellStyle name="Zvýraznenie3" xfId="93"/>
    <cellStyle name="Zvýraznenie4" xfId="94"/>
    <cellStyle name="Zvýraznenie5" xfId="95"/>
    <cellStyle name="Zvýraznenie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32</xdr:row>
      <xdr:rowOff>9525</xdr:rowOff>
    </xdr:from>
    <xdr:to>
      <xdr:col>5</xdr:col>
      <xdr:colOff>552450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7182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257175</xdr:colOff>
      <xdr:row>15</xdr:row>
      <xdr:rowOff>0</xdr:rowOff>
    </xdr:from>
    <xdr:ext cx="9144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067800" y="30765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0">
      <selection activeCell="B1" sqref="B1"/>
    </sheetView>
  </sheetViews>
  <sheetFormatPr defaultColWidth="9.140625" defaultRowHeight="12.75"/>
  <cols>
    <col min="1" max="1" width="0.71875" style="73" customWidth="1"/>
    <col min="2" max="2" width="3.7109375" style="73" customWidth="1"/>
    <col min="3" max="3" width="6.8515625" style="73" customWidth="1"/>
    <col min="4" max="6" width="14.00390625" style="73" customWidth="1"/>
    <col min="7" max="7" width="3.8515625" style="73" customWidth="1"/>
    <col min="8" max="8" width="17.7109375" style="73" customWidth="1"/>
    <col min="9" max="9" width="8.7109375" style="73" customWidth="1"/>
    <col min="10" max="10" width="14.00390625" style="73" customWidth="1"/>
    <col min="11" max="11" width="2.28125" style="73" customWidth="1"/>
    <col min="12" max="12" width="6.8515625" style="73" customWidth="1"/>
    <col min="13" max="23" width="9.140625" style="73" customWidth="1"/>
    <col min="24" max="25" width="5.7109375" style="73" customWidth="1"/>
    <col min="26" max="26" width="6.57421875" style="73" customWidth="1"/>
    <col min="27" max="27" width="21.421875" style="73" customWidth="1"/>
    <col min="28" max="28" width="4.28125" style="73" customWidth="1"/>
    <col min="29" max="29" width="8.28125" style="73" customWidth="1"/>
    <col min="30" max="30" width="8.7109375" style="73" customWidth="1"/>
    <col min="31" max="16384" width="9.140625" style="73" customWidth="1"/>
  </cols>
  <sheetData>
    <row r="1" spans="2:30" ht="28.5" customHeight="1" thickBot="1">
      <c r="B1" s="74"/>
      <c r="C1" s="74"/>
      <c r="D1" s="74"/>
      <c r="F1" s="92" t="str">
        <f>CONCATENATE(AA2," ",AB2," ",AC2," ",AD2)</f>
        <v>Krycí list rozpočtu v EUR  </v>
      </c>
      <c r="G1" s="74"/>
      <c r="H1" s="74"/>
      <c r="I1" s="74"/>
      <c r="J1" s="74"/>
      <c r="Z1" s="89" t="s">
        <v>4</v>
      </c>
      <c r="AA1" s="89" t="s">
        <v>5</v>
      </c>
      <c r="AB1" s="89" t="s">
        <v>6</v>
      </c>
      <c r="AC1" s="89" t="s">
        <v>7</v>
      </c>
      <c r="AD1" s="89" t="s">
        <v>8</v>
      </c>
    </row>
    <row r="2" spans="2:30" ht="18" customHeight="1" thickTop="1">
      <c r="B2" s="14"/>
      <c r="C2" s="15" t="s">
        <v>96</v>
      </c>
      <c r="D2" s="15"/>
      <c r="E2" s="15"/>
      <c r="F2" s="15"/>
      <c r="G2" s="16" t="s">
        <v>9</v>
      </c>
      <c r="H2" s="15" t="s">
        <v>99</v>
      </c>
      <c r="I2" s="15"/>
      <c r="J2" s="17"/>
      <c r="Z2" s="89" t="s">
        <v>10</v>
      </c>
      <c r="AA2" s="90" t="s">
        <v>11</v>
      </c>
      <c r="AB2" s="90" t="s">
        <v>12</v>
      </c>
      <c r="AC2" s="90"/>
      <c r="AD2" s="91"/>
    </row>
    <row r="3" spans="2:30" ht="18" customHeight="1">
      <c r="B3" s="18"/>
      <c r="C3" s="19" t="s">
        <v>97</v>
      </c>
      <c r="D3" s="19"/>
      <c r="E3" s="19"/>
      <c r="F3" s="19"/>
      <c r="G3" s="20" t="s">
        <v>100</v>
      </c>
      <c r="H3" s="19"/>
      <c r="I3" s="19"/>
      <c r="J3" s="21"/>
      <c r="Z3" s="89" t="s">
        <v>13</v>
      </c>
      <c r="AA3" s="90" t="s">
        <v>14</v>
      </c>
      <c r="AB3" s="90" t="s">
        <v>12</v>
      </c>
      <c r="AC3" s="90" t="s">
        <v>15</v>
      </c>
      <c r="AD3" s="91" t="s">
        <v>16</v>
      </c>
    </row>
    <row r="4" spans="2:30" ht="18" customHeight="1">
      <c r="B4" s="22"/>
      <c r="C4" s="23" t="s">
        <v>98</v>
      </c>
      <c r="D4" s="23"/>
      <c r="E4" s="23"/>
      <c r="F4" s="23"/>
      <c r="G4" s="24"/>
      <c r="H4" s="23"/>
      <c r="I4" s="23"/>
      <c r="J4" s="25"/>
      <c r="Z4" s="89" t="s">
        <v>17</v>
      </c>
      <c r="AA4" s="90" t="s">
        <v>18</v>
      </c>
      <c r="AB4" s="90" t="s">
        <v>12</v>
      </c>
      <c r="AC4" s="90"/>
      <c r="AD4" s="91"/>
    </row>
    <row r="5" spans="2:30" ht="18" customHeight="1" thickBot="1">
      <c r="B5" s="26"/>
      <c r="C5" s="28" t="s">
        <v>101</v>
      </c>
      <c r="D5" s="28"/>
      <c r="E5" s="28" t="s">
        <v>19</v>
      </c>
      <c r="F5" s="27"/>
      <c r="G5" s="27" t="s">
        <v>20</v>
      </c>
      <c r="H5" s="28"/>
      <c r="I5" s="27" t="s">
        <v>21</v>
      </c>
      <c r="J5" s="29" t="s">
        <v>102</v>
      </c>
      <c r="Z5" s="89" t="s">
        <v>22</v>
      </c>
      <c r="AA5" s="90" t="s">
        <v>14</v>
      </c>
      <c r="AB5" s="90" t="s">
        <v>12</v>
      </c>
      <c r="AC5" s="90" t="s">
        <v>15</v>
      </c>
      <c r="AD5" s="91" t="s">
        <v>16</v>
      </c>
    </row>
    <row r="6" spans="2:10" ht="18" customHeight="1" thickTop="1">
      <c r="B6" s="14"/>
      <c r="C6" s="15" t="s">
        <v>1</v>
      </c>
      <c r="D6" s="15" t="s">
        <v>103</v>
      </c>
      <c r="E6" s="15"/>
      <c r="F6" s="15"/>
      <c r="G6" s="15" t="s">
        <v>23</v>
      </c>
      <c r="H6" s="15">
        <v>44146515</v>
      </c>
      <c r="I6" s="15"/>
      <c r="J6" s="17"/>
    </row>
    <row r="7" spans="2:10" ht="18" customHeight="1">
      <c r="B7" s="30"/>
      <c r="C7" s="31"/>
      <c r="D7" s="32" t="s">
        <v>104</v>
      </c>
      <c r="E7" s="32"/>
      <c r="F7" s="32"/>
      <c r="G7" s="32" t="s">
        <v>24</v>
      </c>
      <c r="H7" s="32"/>
      <c r="I7" s="32"/>
      <c r="J7" s="33"/>
    </row>
    <row r="8" spans="2:10" ht="18" customHeight="1">
      <c r="B8" s="18"/>
      <c r="C8" s="19" t="s">
        <v>0</v>
      </c>
      <c r="D8" s="19"/>
      <c r="E8" s="19"/>
      <c r="F8" s="19"/>
      <c r="G8" s="19" t="s">
        <v>23</v>
      </c>
      <c r="H8" s="19"/>
      <c r="I8" s="19"/>
      <c r="J8" s="21"/>
    </row>
    <row r="9" spans="2:10" ht="18" customHeight="1">
      <c r="B9" s="22"/>
      <c r="C9" s="24"/>
      <c r="D9" s="23"/>
      <c r="E9" s="23"/>
      <c r="F9" s="23"/>
      <c r="G9" s="32" t="s">
        <v>24</v>
      </c>
      <c r="H9" s="23"/>
      <c r="I9" s="23"/>
      <c r="J9" s="25"/>
    </row>
    <row r="10" spans="2:10" ht="18" customHeight="1">
      <c r="B10" s="18"/>
      <c r="C10" s="19" t="s">
        <v>25</v>
      </c>
      <c r="D10" s="19" t="s">
        <v>105</v>
      </c>
      <c r="E10" s="19"/>
      <c r="F10" s="19"/>
      <c r="G10" s="19" t="s">
        <v>23</v>
      </c>
      <c r="H10" s="19"/>
      <c r="I10" s="19"/>
      <c r="J10" s="21"/>
    </row>
    <row r="11" spans="2:10" ht="18" customHeight="1" thickBot="1">
      <c r="B11" s="34"/>
      <c r="C11" s="35"/>
      <c r="D11" s="35" t="s">
        <v>104</v>
      </c>
      <c r="E11" s="35"/>
      <c r="F11" s="35"/>
      <c r="G11" s="35" t="s">
        <v>24</v>
      </c>
      <c r="H11" s="35"/>
      <c r="I11" s="35"/>
      <c r="J11" s="36"/>
    </row>
    <row r="12" spans="2:10" ht="18" customHeight="1" thickTop="1">
      <c r="B12" s="85">
        <v>1</v>
      </c>
      <c r="C12" s="15" t="s">
        <v>106</v>
      </c>
      <c r="D12" s="15"/>
      <c r="E12" s="15"/>
      <c r="F12" s="94">
        <f>IF(B12&lt;&gt;0,ROUND($J$31/B12,0),0)</f>
        <v>252960</v>
      </c>
      <c r="G12" s="16">
        <v>1</v>
      </c>
      <c r="H12" s="15" t="s">
        <v>109</v>
      </c>
      <c r="I12" s="15"/>
      <c r="J12" s="97">
        <f>IF(G12&lt;&gt;0,ROUND($J$31/G12,0),0)</f>
        <v>252960</v>
      </c>
    </row>
    <row r="13" spans="2:10" ht="18" customHeight="1">
      <c r="B13" s="86">
        <v>1</v>
      </c>
      <c r="C13" s="32" t="s">
        <v>107</v>
      </c>
      <c r="D13" s="32"/>
      <c r="E13" s="32"/>
      <c r="F13" s="95">
        <f>IF(B13&lt;&gt;0,ROUND($J$31/B13,0),0)</f>
        <v>252960</v>
      </c>
      <c r="G13" s="31"/>
      <c r="H13" s="32"/>
      <c r="I13" s="32"/>
      <c r="J13" s="98">
        <f>IF(G13&lt;&gt;0,ROUND($J$31/G13,0),0)</f>
        <v>0</v>
      </c>
    </row>
    <row r="14" spans="2:10" ht="18" customHeight="1" thickBot="1">
      <c r="B14" s="87">
        <v>1</v>
      </c>
      <c r="C14" s="35" t="s">
        <v>108</v>
      </c>
      <c r="D14" s="35"/>
      <c r="E14" s="35"/>
      <c r="F14" s="96">
        <f>IF(B14&lt;&gt;0,ROUND($J$31/B14,0),0)</f>
        <v>252960</v>
      </c>
      <c r="G14" s="88"/>
      <c r="H14" s="35"/>
      <c r="I14" s="35"/>
      <c r="J14" s="99">
        <f>IF(G14&lt;&gt;0,ROUND($J$31/G14,0),0)</f>
        <v>0</v>
      </c>
    </row>
    <row r="15" spans="2:10" ht="18" customHeight="1" thickTop="1">
      <c r="B15" s="76" t="s">
        <v>26</v>
      </c>
      <c r="C15" s="38" t="s">
        <v>27</v>
      </c>
      <c r="D15" s="39" t="s">
        <v>28</v>
      </c>
      <c r="E15" s="39" t="s">
        <v>29</v>
      </c>
      <c r="F15" s="40" t="s">
        <v>30</v>
      </c>
      <c r="G15" s="76" t="s">
        <v>31</v>
      </c>
      <c r="H15" s="41" t="s">
        <v>32</v>
      </c>
      <c r="I15" s="42"/>
      <c r="J15" s="43"/>
    </row>
    <row r="16" spans="2:10" ht="18" customHeight="1">
      <c r="B16" s="44">
        <v>1</v>
      </c>
      <c r="C16" s="45" t="s">
        <v>33</v>
      </c>
      <c r="D16" s="100">
        <v>140090.97</v>
      </c>
      <c r="E16" s="100">
        <v>491</v>
      </c>
      <c r="F16" s="101">
        <f>D16+E16</f>
        <v>140581.97</v>
      </c>
      <c r="G16" s="44">
        <v>6</v>
      </c>
      <c r="H16" s="46" t="s">
        <v>110</v>
      </c>
      <c r="I16" s="81"/>
      <c r="J16" s="101">
        <v>0</v>
      </c>
    </row>
    <row r="17" spans="2:10" ht="18" customHeight="1">
      <c r="B17" s="47">
        <v>2</v>
      </c>
      <c r="C17" s="48" t="s">
        <v>34</v>
      </c>
      <c r="D17" s="102">
        <v>44375.57</v>
      </c>
      <c r="E17" s="102">
        <v>25842.69</v>
      </c>
      <c r="F17" s="101">
        <f>D17+E17</f>
        <v>70218.26</v>
      </c>
      <c r="G17" s="47">
        <v>7</v>
      </c>
      <c r="H17" s="49" t="s">
        <v>111</v>
      </c>
      <c r="I17" s="19"/>
      <c r="J17" s="103">
        <v>0</v>
      </c>
    </row>
    <row r="18" spans="2:10" ht="18" customHeight="1">
      <c r="B18" s="47">
        <v>3</v>
      </c>
      <c r="C18" s="48" t="s">
        <v>35</v>
      </c>
      <c r="D18" s="102">
        <v>0</v>
      </c>
      <c r="E18" s="102">
        <v>0</v>
      </c>
      <c r="F18" s="101">
        <f>D18+E18</f>
        <v>0</v>
      </c>
      <c r="G18" s="47">
        <v>8</v>
      </c>
      <c r="H18" s="49" t="s">
        <v>112</v>
      </c>
      <c r="I18" s="19"/>
      <c r="J18" s="103">
        <v>0</v>
      </c>
    </row>
    <row r="19" spans="2:10" ht="18" customHeight="1" thickBot="1">
      <c r="B19" s="47">
        <v>4</v>
      </c>
      <c r="C19" s="48" t="s">
        <v>36</v>
      </c>
      <c r="D19" s="102">
        <v>0</v>
      </c>
      <c r="E19" s="102">
        <v>0</v>
      </c>
      <c r="F19" s="104">
        <f>D19+E19</f>
        <v>0</v>
      </c>
      <c r="G19" s="47">
        <v>9</v>
      </c>
      <c r="H19" s="49" t="s">
        <v>2</v>
      </c>
      <c r="I19" s="19"/>
      <c r="J19" s="103">
        <v>0</v>
      </c>
    </row>
    <row r="20" spans="2:10" ht="18" customHeight="1" thickBot="1">
      <c r="B20" s="50">
        <v>5</v>
      </c>
      <c r="C20" s="51" t="s">
        <v>37</v>
      </c>
      <c r="D20" s="105">
        <f>SUM(D16:D19)</f>
        <v>184466.54</v>
      </c>
      <c r="E20" s="106">
        <f>SUM(E16:E19)</f>
        <v>26333.69</v>
      </c>
      <c r="F20" s="107">
        <f>SUM(F16:F19)</f>
        <v>210800.22999999998</v>
      </c>
      <c r="G20" s="52">
        <v>10</v>
      </c>
      <c r="I20" s="80" t="s">
        <v>38</v>
      </c>
      <c r="J20" s="107">
        <f>SUM(J16:J19)</f>
        <v>0</v>
      </c>
    </row>
    <row r="21" spans="2:10" ht="18" customHeight="1" thickTop="1">
      <c r="B21" s="76" t="s">
        <v>39</v>
      </c>
      <c r="C21" s="75"/>
      <c r="D21" s="42" t="s">
        <v>40</v>
      </c>
      <c r="E21" s="42"/>
      <c r="F21" s="43"/>
      <c r="G21" s="76" t="s">
        <v>41</v>
      </c>
      <c r="H21" s="41" t="s">
        <v>42</v>
      </c>
      <c r="I21" s="42"/>
      <c r="J21" s="43"/>
    </row>
    <row r="22" spans="2:10" ht="18" customHeight="1">
      <c r="B22" s="44">
        <v>11</v>
      </c>
      <c r="C22" s="46" t="s">
        <v>113</v>
      </c>
      <c r="D22" s="82" t="s">
        <v>2</v>
      </c>
      <c r="E22" s="84">
        <v>0</v>
      </c>
      <c r="F22" s="101">
        <v>0</v>
      </c>
      <c r="G22" s="47">
        <v>16</v>
      </c>
      <c r="H22" s="49" t="s">
        <v>43</v>
      </c>
      <c r="I22" s="53"/>
      <c r="J22" s="103">
        <v>0</v>
      </c>
    </row>
    <row r="23" spans="2:10" ht="18" customHeight="1">
      <c r="B23" s="47">
        <v>12</v>
      </c>
      <c r="C23" s="49" t="s">
        <v>114</v>
      </c>
      <c r="D23" s="83"/>
      <c r="E23" s="54">
        <v>0</v>
      </c>
      <c r="F23" s="103">
        <v>0</v>
      </c>
      <c r="G23" s="47">
        <v>17</v>
      </c>
      <c r="H23" s="49" t="s">
        <v>116</v>
      </c>
      <c r="I23" s="53"/>
      <c r="J23" s="103">
        <v>0</v>
      </c>
    </row>
    <row r="24" spans="2:10" ht="18" customHeight="1">
      <c r="B24" s="47">
        <v>13</v>
      </c>
      <c r="C24" s="49" t="s">
        <v>115</v>
      </c>
      <c r="D24" s="83"/>
      <c r="E24" s="54">
        <v>0</v>
      </c>
      <c r="F24" s="103">
        <v>0</v>
      </c>
      <c r="G24" s="47">
        <v>18</v>
      </c>
      <c r="H24" s="49" t="s">
        <v>117</v>
      </c>
      <c r="I24" s="53"/>
      <c r="J24" s="103">
        <v>0</v>
      </c>
    </row>
    <row r="25" spans="2:10" ht="18" customHeight="1" thickBot="1">
      <c r="B25" s="47">
        <v>14</v>
      </c>
      <c r="C25" s="49" t="s">
        <v>2</v>
      </c>
      <c r="D25" s="83"/>
      <c r="E25" s="54">
        <v>0</v>
      </c>
      <c r="F25" s="103">
        <v>0</v>
      </c>
      <c r="G25" s="47">
        <v>19</v>
      </c>
      <c r="H25" s="49" t="s">
        <v>2</v>
      </c>
      <c r="I25" s="53"/>
      <c r="J25" s="103">
        <v>0</v>
      </c>
    </row>
    <row r="26" spans="2:10" ht="18" customHeight="1" thickBot="1">
      <c r="B26" s="50">
        <v>15</v>
      </c>
      <c r="C26" s="55"/>
      <c r="D26" s="56"/>
      <c r="E26" s="56" t="s">
        <v>44</v>
      </c>
      <c r="F26" s="107">
        <f>SUM(F22:F25)</f>
        <v>0</v>
      </c>
      <c r="G26" s="50">
        <v>20</v>
      </c>
      <c r="H26" s="55"/>
      <c r="I26" s="56" t="s">
        <v>45</v>
      </c>
      <c r="J26" s="107">
        <f>SUM(J22:J25)</f>
        <v>0</v>
      </c>
    </row>
    <row r="27" spans="2:10" ht="18" customHeight="1" thickTop="1">
      <c r="B27" s="57"/>
      <c r="C27" s="58" t="s">
        <v>46</v>
      </c>
      <c r="D27" s="59"/>
      <c r="E27" s="60" t="s">
        <v>47</v>
      </c>
      <c r="F27" s="61"/>
      <c r="G27" s="76" t="s">
        <v>48</v>
      </c>
      <c r="H27" s="41" t="s">
        <v>49</v>
      </c>
      <c r="I27" s="42"/>
      <c r="J27" s="43"/>
    </row>
    <row r="28" spans="2:10" ht="18" customHeight="1">
      <c r="B28" s="62"/>
      <c r="C28" s="63"/>
      <c r="D28" s="64"/>
      <c r="E28" s="65"/>
      <c r="F28" s="61"/>
      <c r="G28" s="44">
        <v>21</v>
      </c>
      <c r="H28" s="46"/>
      <c r="I28" s="66" t="s">
        <v>50</v>
      </c>
      <c r="J28" s="101">
        <f>ROUND(F20,2)+J20+F26+J26</f>
        <v>210800.23</v>
      </c>
    </row>
    <row r="29" spans="2:10" ht="18" customHeight="1">
      <c r="B29" s="62"/>
      <c r="C29" s="64" t="s">
        <v>51</v>
      </c>
      <c r="D29" s="64"/>
      <c r="E29" s="67"/>
      <c r="F29" s="61"/>
      <c r="G29" s="47">
        <v>22</v>
      </c>
      <c r="H29" s="49" t="s">
        <v>118</v>
      </c>
      <c r="I29" s="108">
        <f>J28-I30</f>
        <v>210800.23</v>
      </c>
      <c r="J29" s="103">
        <f>ROUND((I29*20)/100,2)</f>
        <v>42160.05</v>
      </c>
    </row>
    <row r="30" spans="2:10" ht="18" customHeight="1" thickBot="1">
      <c r="B30" s="18"/>
      <c r="C30" s="19" t="s">
        <v>52</v>
      </c>
      <c r="D30" s="19"/>
      <c r="E30" s="67"/>
      <c r="F30" s="61"/>
      <c r="G30" s="47">
        <v>23</v>
      </c>
      <c r="H30" s="49" t="s">
        <v>119</v>
      </c>
      <c r="I30" s="108">
        <f>SUMIF(Prehlad!I10:I9836,0,Prehlad!H10:H9798)</f>
        <v>0</v>
      </c>
      <c r="J30" s="103">
        <f>ROUND((I30*0)/100,1)</f>
        <v>0</v>
      </c>
    </row>
    <row r="31" spans="2:10" ht="18" customHeight="1" thickBot="1">
      <c r="B31" s="62"/>
      <c r="C31" s="64"/>
      <c r="D31" s="64"/>
      <c r="E31" s="67"/>
      <c r="F31" s="61"/>
      <c r="G31" s="50">
        <v>24</v>
      </c>
      <c r="H31" s="55"/>
      <c r="I31" s="56" t="s">
        <v>53</v>
      </c>
      <c r="J31" s="107">
        <f>SUM(J28:J30)</f>
        <v>252960.28000000003</v>
      </c>
    </row>
    <row r="32" spans="2:10" ht="18" customHeight="1" thickBot="1" thickTop="1">
      <c r="B32" s="57"/>
      <c r="C32" s="64"/>
      <c r="D32" s="61"/>
      <c r="E32" s="68"/>
      <c r="F32" s="61"/>
      <c r="G32" s="77" t="s">
        <v>54</v>
      </c>
      <c r="H32" s="78" t="s">
        <v>120</v>
      </c>
      <c r="I32" s="37"/>
      <c r="J32" s="79">
        <v>0</v>
      </c>
    </row>
    <row r="33" spans="2:10" ht="18" customHeight="1" thickTop="1">
      <c r="B33" s="69"/>
      <c r="C33" s="70"/>
      <c r="D33" s="58" t="s">
        <v>55</v>
      </c>
      <c r="E33" s="70"/>
      <c r="F33" s="70"/>
      <c r="G33" s="70"/>
      <c r="H33" s="70" t="s">
        <v>56</v>
      </c>
      <c r="I33" s="70"/>
      <c r="J33" s="71"/>
    </row>
    <row r="34" spans="2:10" ht="18" customHeight="1">
      <c r="B34" s="62"/>
      <c r="C34" s="63"/>
      <c r="D34" s="64"/>
      <c r="E34" s="64"/>
      <c r="F34" s="63"/>
      <c r="G34" s="64"/>
      <c r="H34" s="64"/>
      <c r="I34" s="64"/>
      <c r="J34" s="72"/>
    </row>
    <row r="35" spans="2:10" ht="18" customHeight="1">
      <c r="B35" s="62"/>
      <c r="C35" s="64" t="s">
        <v>51</v>
      </c>
      <c r="D35" s="64"/>
      <c r="E35" s="64"/>
      <c r="F35" s="63"/>
      <c r="G35" s="64" t="s">
        <v>51</v>
      </c>
      <c r="H35" s="64"/>
      <c r="I35" s="64"/>
      <c r="J35" s="72"/>
    </row>
    <row r="36" spans="2:10" ht="18" customHeight="1">
      <c r="B36" s="18"/>
      <c r="C36" s="19" t="s">
        <v>52</v>
      </c>
      <c r="D36" s="19"/>
      <c r="E36" s="19"/>
      <c r="F36" s="20"/>
      <c r="G36" s="19" t="s">
        <v>52</v>
      </c>
      <c r="H36" s="19"/>
      <c r="I36" s="19"/>
      <c r="J36" s="21"/>
    </row>
    <row r="37" spans="2:10" ht="18" customHeight="1">
      <c r="B37" s="62"/>
      <c r="C37" s="64" t="s">
        <v>47</v>
      </c>
      <c r="D37" s="64"/>
      <c r="E37" s="64"/>
      <c r="F37" s="63"/>
      <c r="G37" s="64" t="s">
        <v>47</v>
      </c>
      <c r="H37" s="64"/>
      <c r="I37" s="64"/>
      <c r="J37" s="72"/>
    </row>
    <row r="38" spans="2:10" ht="18" customHeight="1">
      <c r="B38" s="62"/>
      <c r="C38" s="64"/>
      <c r="D38" s="64"/>
      <c r="E38" s="64"/>
      <c r="F38" s="64"/>
      <c r="G38" s="64"/>
      <c r="H38" s="64"/>
      <c r="I38" s="64"/>
      <c r="J38" s="72"/>
    </row>
    <row r="39" spans="2:10" ht="18" customHeight="1">
      <c r="B39" s="62"/>
      <c r="C39" s="64"/>
      <c r="D39" s="64"/>
      <c r="E39" s="64"/>
      <c r="F39" s="64"/>
      <c r="G39" s="64"/>
      <c r="H39" s="64"/>
      <c r="I39" s="64"/>
      <c r="J39" s="72"/>
    </row>
    <row r="40" spans="2:10" ht="18" customHeight="1">
      <c r="B40" s="62"/>
      <c r="C40" s="64"/>
      <c r="D40" s="64"/>
      <c r="E40" s="64"/>
      <c r="F40" s="64"/>
      <c r="G40" s="64"/>
      <c r="H40" s="64"/>
      <c r="I40" s="64"/>
      <c r="J40" s="72"/>
    </row>
    <row r="41" spans="2:10" ht="18" customHeight="1" thickBot="1">
      <c r="B41" s="34"/>
      <c r="C41" s="35"/>
      <c r="D41" s="35"/>
      <c r="E41" s="35"/>
      <c r="F41" s="35"/>
      <c r="G41" s="35"/>
      <c r="H41" s="35"/>
      <c r="I41" s="35"/>
      <c r="J41" s="36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2.28125" style="1" customWidth="1"/>
    <col min="2" max="2" width="11.8515625" style="4" customWidth="1"/>
    <col min="3" max="3" width="11.421875" style="4" customWidth="1"/>
    <col min="4" max="4" width="11.57421875" style="4" customWidth="1"/>
    <col min="5" max="5" width="12.140625" style="5" customWidth="1"/>
    <col min="6" max="6" width="8.57421875" style="3" customWidth="1"/>
    <col min="7" max="7" width="9.140625" style="3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13" t="s">
        <v>91</v>
      </c>
      <c r="C1" s="1"/>
      <c r="E1" s="13" t="s">
        <v>92</v>
      </c>
      <c r="F1" s="1"/>
      <c r="G1" s="1"/>
      <c r="Z1" s="89" t="s">
        <v>4</v>
      </c>
      <c r="AA1" s="89" t="s">
        <v>5</v>
      </c>
      <c r="AB1" s="89" t="s">
        <v>6</v>
      </c>
      <c r="AC1" s="89" t="s">
        <v>7</v>
      </c>
      <c r="AD1" s="89" t="s">
        <v>8</v>
      </c>
    </row>
    <row r="2" spans="1:30" ht="12.75">
      <c r="A2" s="13" t="s">
        <v>93</v>
      </c>
      <c r="C2" s="1"/>
      <c r="E2" s="13" t="s">
        <v>94</v>
      </c>
      <c r="F2" s="1"/>
      <c r="G2" s="1"/>
      <c r="Z2" s="89" t="s">
        <v>10</v>
      </c>
      <c r="AA2" s="90" t="s">
        <v>57</v>
      </c>
      <c r="AB2" s="90" t="s">
        <v>12</v>
      </c>
      <c r="AC2" s="90"/>
      <c r="AD2" s="91"/>
    </row>
    <row r="3" spans="1:30" ht="12.75">
      <c r="A3" s="13" t="s">
        <v>58</v>
      </c>
      <c r="C3" s="1"/>
      <c r="E3" s="13" t="s">
        <v>95</v>
      </c>
      <c r="F3" s="1"/>
      <c r="G3" s="1"/>
      <c r="Z3" s="89" t="s">
        <v>13</v>
      </c>
      <c r="AA3" s="90" t="s">
        <v>59</v>
      </c>
      <c r="AB3" s="90" t="s">
        <v>12</v>
      </c>
      <c r="AC3" s="90" t="s">
        <v>15</v>
      </c>
      <c r="AD3" s="91" t="s">
        <v>16</v>
      </c>
    </row>
    <row r="4" spans="2:30" ht="12.75">
      <c r="B4" s="1"/>
      <c r="C4" s="1"/>
      <c r="D4" s="1"/>
      <c r="E4" s="1"/>
      <c r="F4" s="1"/>
      <c r="G4" s="1"/>
      <c r="Z4" s="89" t="s">
        <v>17</v>
      </c>
      <c r="AA4" s="90" t="s">
        <v>60</v>
      </c>
      <c r="AB4" s="90" t="s">
        <v>12</v>
      </c>
      <c r="AC4" s="90"/>
      <c r="AD4" s="91"/>
    </row>
    <row r="5" spans="1:30" ht="12.75">
      <c r="A5" s="13" t="s">
        <v>96</v>
      </c>
      <c r="B5" s="1"/>
      <c r="C5" s="1"/>
      <c r="D5" s="1"/>
      <c r="E5" s="1"/>
      <c r="F5" s="1"/>
      <c r="G5" s="1"/>
      <c r="Z5" s="89" t="s">
        <v>22</v>
      </c>
      <c r="AA5" s="90" t="s">
        <v>59</v>
      </c>
      <c r="AB5" s="90" t="s">
        <v>12</v>
      </c>
      <c r="AC5" s="90" t="s">
        <v>15</v>
      </c>
      <c r="AD5" s="91" t="s">
        <v>16</v>
      </c>
    </row>
    <row r="6" spans="1:7" ht="12.75">
      <c r="A6" s="13" t="s">
        <v>97</v>
      </c>
      <c r="B6" s="1"/>
      <c r="C6" s="1"/>
      <c r="D6" s="1"/>
      <c r="E6" s="1"/>
      <c r="F6" s="1"/>
      <c r="G6" s="1"/>
    </row>
    <row r="7" spans="1:7" ht="12.75">
      <c r="A7" s="13" t="s">
        <v>98</v>
      </c>
      <c r="B7" s="1"/>
      <c r="C7" s="1"/>
      <c r="D7" s="1"/>
      <c r="E7" s="1"/>
      <c r="F7" s="1"/>
      <c r="G7" s="1"/>
    </row>
    <row r="8" spans="2:7" ht="14.25" thickBot="1">
      <c r="B8" s="2" t="str">
        <f>CONCATENATE(AA2," ",AB2," ",AC2," ",AD2)</f>
        <v>Rekapitulácia rozpočtu v EUR  </v>
      </c>
      <c r="G8" s="1"/>
    </row>
    <row r="9" spans="1:7" ht="13.5" thickTop="1">
      <c r="A9" s="6" t="s">
        <v>61</v>
      </c>
      <c r="B9" s="7" t="s">
        <v>62</v>
      </c>
      <c r="C9" s="7" t="s">
        <v>63</v>
      </c>
      <c r="D9" s="7" t="s">
        <v>64</v>
      </c>
      <c r="E9" s="10" t="s">
        <v>65</v>
      </c>
      <c r="F9" s="11" t="s">
        <v>66</v>
      </c>
      <c r="G9" s="1"/>
    </row>
    <row r="10" spans="1:7" ht="13.5" thickBot="1">
      <c r="A10" s="8"/>
      <c r="B10" s="9" t="s">
        <v>67</v>
      </c>
      <c r="C10" s="9" t="s">
        <v>29</v>
      </c>
      <c r="D10" s="9"/>
      <c r="E10" s="9" t="s">
        <v>64</v>
      </c>
      <c r="F10" s="12" t="s">
        <v>64</v>
      </c>
      <c r="G10" s="93" t="s">
        <v>68</v>
      </c>
    </row>
    <row r="11" ht="13.5" thickTop="1"/>
    <row r="12" spans="1:7" ht="12.75">
      <c r="A12" s="1" t="s">
        <v>122</v>
      </c>
      <c r="B12" s="4" t="e">
        <f>Prehlad!#REF!</f>
        <v>#REF!</v>
      </c>
      <c r="C12" s="4" t="e">
        <f>Prehlad!#REF!</f>
        <v>#REF!</v>
      </c>
      <c r="D12" s="4" t="e">
        <f>Prehlad!#REF!</f>
        <v>#REF!</v>
      </c>
      <c r="E12" s="5" t="e">
        <f>Prehlad!#REF!</f>
        <v>#REF!</v>
      </c>
      <c r="F12" s="3" t="e">
        <f>Prehlad!#REF!</f>
        <v>#REF!</v>
      </c>
      <c r="G12" s="3" t="e">
        <f>Prehlad!#REF!</f>
        <v>#REF!</v>
      </c>
    </row>
    <row r="13" spans="1:7" ht="12.75">
      <c r="A13" s="1" t="s">
        <v>125</v>
      </c>
      <c r="B13" s="4" t="e">
        <f>Prehlad!#REF!</f>
        <v>#REF!</v>
      </c>
      <c r="C13" s="4" t="e">
        <f>Prehlad!#REF!</f>
        <v>#REF!</v>
      </c>
      <c r="D13" s="4" t="e">
        <f>Prehlad!#REF!</f>
        <v>#REF!</v>
      </c>
      <c r="E13" s="5" t="e">
        <f>Prehlad!#REF!</f>
        <v>#REF!</v>
      </c>
      <c r="F13" s="3" t="e">
        <f>Prehlad!#REF!</f>
        <v>#REF!</v>
      </c>
      <c r="G13" s="3" t="e">
        <f>Prehlad!#REF!</f>
        <v>#REF!</v>
      </c>
    </row>
    <row r="14" spans="1:7" ht="12.75">
      <c r="A14" s="1" t="s">
        <v>127</v>
      </c>
      <c r="B14" s="4" t="e">
        <f>Prehlad!#REF!</f>
        <v>#REF!</v>
      </c>
      <c r="C14" s="4" t="e">
        <f>Prehlad!#REF!</f>
        <v>#REF!</v>
      </c>
      <c r="D14" s="4" t="e">
        <f>Prehlad!#REF!</f>
        <v>#REF!</v>
      </c>
      <c r="E14" s="5" t="e">
        <f>Prehlad!#REF!</f>
        <v>#REF!</v>
      </c>
      <c r="F14" s="3" t="e">
        <f>Prehlad!#REF!</f>
        <v>#REF!</v>
      </c>
      <c r="G14" s="3" t="e">
        <f>Prehlad!#REF!</f>
        <v>#REF!</v>
      </c>
    </row>
    <row r="15" spans="1:7" ht="12.75">
      <c r="A15" s="1" t="s">
        <v>128</v>
      </c>
      <c r="B15" s="4" t="e">
        <f>Prehlad!#REF!</f>
        <v>#REF!</v>
      </c>
      <c r="C15" s="4" t="e">
        <f>Prehlad!#REF!</f>
        <v>#REF!</v>
      </c>
      <c r="D15" s="4" t="e">
        <f>Prehlad!#REF!</f>
        <v>#REF!</v>
      </c>
      <c r="E15" s="5" t="e">
        <f>Prehlad!#REF!</f>
        <v>#REF!</v>
      </c>
      <c r="F15" s="3" t="e">
        <f>Prehlad!#REF!</f>
        <v>#REF!</v>
      </c>
      <c r="G15" s="3" t="e">
        <f>Prehlad!#REF!</f>
        <v>#REF!</v>
      </c>
    </row>
    <row r="16" spans="1:7" ht="12.75">
      <c r="A16" s="1" t="s">
        <v>129</v>
      </c>
      <c r="B16" s="4" t="e">
        <f>Prehlad!#REF!</f>
        <v>#REF!</v>
      </c>
      <c r="C16" s="4" t="e">
        <f>Prehlad!#REF!</f>
        <v>#REF!</v>
      </c>
      <c r="D16" s="4" t="e">
        <f>Prehlad!#REF!</f>
        <v>#REF!</v>
      </c>
      <c r="E16" s="5" t="e">
        <f>Prehlad!#REF!</f>
        <v>#REF!</v>
      </c>
      <c r="F16" s="3" t="e">
        <f>Prehlad!#REF!</f>
        <v>#REF!</v>
      </c>
      <c r="G16" s="3">
        <f>Prehlad!P25</f>
        <v>0</v>
      </c>
    </row>
    <row r="17" spans="1:7" ht="12.75">
      <c r="A17" s="1" t="s">
        <v>130</v>
      </c>
      <c r="B17" s="4" t="e">
        <f>Prehlad!#REF!</f>
        <v>#REF!</v>
      </c>
      <c r="C17" s="4" t="e">
        <f>Prehlad!#REF!</f>
        <v>#REF!</v>
      </c>
      <c r="D17" s="4" t="e">
        <f>Prehlad!#REF!</f>
        <v>#REF!</v>
      </c>
      <c r="E17" s="5" t="e">
        <f>Prehlad!#REF!</f>
        <v>#REF!</v>
      </c>
      <c r="F17" s="3" t="e">
        <f>Prehlad!#REF!</f>
        <v>#REF!</v>
      </c>
      <c r="G17" s="3" t="e">
        <f>Prehlad!#REF!</f>
        <v>#REF!</v>
      </c>
    </row>
    <row r="18" spans="1:7" ht="12.75">
      <c r="A18" s="1" t="s">
        <v>131</v>
      </c>
      <c r="B18" s="4" t="e">
        <f>Prehlad!#REF!</f>
        <v>#REF!</v>
      </c>
      <c r="C18" s="4" t="e">
        <f>Prehlad!#REF!</f>
        <v>#REF!</v>
      </c>
      <c r="D18" s="4" t="e">
        <f>Prehlad!#REF!</f>
        <v>#REF!</v>
      </c>
      <c r="E18" s="5" t="e">
        <f>Prehlad!#REF!</f>
        <v>#REF!</v>
      </c>
      <c r="F18" s="3" t="e">
        <f>Prehlad!#REF!</f>
        <v>#REF!</v>
      </c>
      <c r="G18" s="3" t="e">
        <f>Prehlad!#REF!</f>
        <v>#REF!</v>
      </c>
    </row>
    <row r="19" spans="1:7" ht="12.75">
      <c r="A19" s="1" t="s">
        <v>133</v>
      </c>
      <c r="B19" s="4" t="e">
        <f>Prehlad!#REF!</f>
        <v>#REF!</v>
      </c>
      <c r="C19" s="4" t="e">
        <f>Prehlad!#REF!</f>
        <v>#REF!</v>
      </c>
      <c r="D19" s="4" t="e">
        <f>Prehlad!#REF!</f>
        <v>#REF!</v>
      </c>
      <c r="E19" s="5" t="e">
        <f>Prehlad!#REF!</f>
        <v>#REF!</v>
      </c>
      <c r="F19" s="3" t="e">
        <f>Prehlad!#REF!</f>
        <v>#REF!</v>
      </c>
      <c r="G19" s="3">
        <f>Prehlad!P37</f>
        <v>0</v>
      </c>
    </row>
    <row r="20" spans="1:7" ht="12.75">
      <c r="A20" s="1" t="s">
        <v>134</v>
      </c>
      <c r="B20" s="4" t="e">
        <f>Prehlad!#REF!</f>
        <v>#REF!</v>
      </c>
      <c r="C20" s="4" t="e">
        <f>Prehlad!#REF!</f>
        <v>#REF!</v>
      </c>
      <c r="D20" s="4" t="e">
        <f>Prehlad!#REF!</f>
        <v>#REF!</v>
      </c>
      <c r="E20" s="5" t="e">
        <f>Prehlad!#REF!</f>
        <v>#REF!</v>
      </c>
      <c r="F20" s="3" t="e">
        <f>Prehlad!#REF!</f>
        <v>#REF!</v>
      </c>
      <c r="G20" s="3" t="e">
        <f>Prehlad!#REF!</f>
        <v>#REF!</v>
      </c>
    </row>
    <row r="21" spans="1:7" ht="12.75">
      <c r="A21" s="1" t="s">
        <v>135</v>
      </c>
      <c r="B21" s="4" t="e">
        <f>Prehlad!#REF!</f>
        <v>#REF!</v>
      </c>
      <c r="C21" s="4" t="e">
        <f>Prehlad!#REF!</f>
        <v>#REF!</v>
      </c>
      <c r="D21" s="4">
        <f>Prehlad!H22</f>
        <v>0</v>
      </c>
      <c r="E21" s="5" t="e">
        <f>Prehlad!#REF!</f>
        <v>#REF!</v>
      </c>
      <c r="F21" s="3" t="e">
        <f>Prehlad!#REF!</f>
        <v>#REF!</v>
      </c>
      <c r="G21" s="3">
        <f>Prehlad!P40</f>
        <v>0</v>
      </c>
    </row>
    <row r="22" spans="1:7" ht="12.75">
      <c r="A22" s="1" t="s">
        <v>136</v>
      </c>
      <c r="B22" s="4" t="e">
        <f>Prehlad!#REF!</f>
        <v>#REF!</v>
      </c>
      <c r="C22" s="4" t="e">
        <f>Prehlad!#REF!</f>
        <v>#REF!</v>
      </c>
      <c r="D22" s="4" t="e">
        <f>Prehlad!#REF!</f>
        <v>#REF!</v>
      </c>
      <c r="E22" s="5" t="e">
        <f>Prehlad!#REF!</f>
        <v>#REF!</v>
      </c>
      <c r="F22" s="3" t="e">
        <f>Prehlad!#REF!</f>
        <v>#REF!</v>
      </c>
      <c r="G22" s="3" t="e">
        <f>Prehlad!#REF!</f>
        <v>#REF!</v>
      </c>
    </row>
    <row r="23" spans="1:7" ht="12.75">
      <c r="A23" s="1" t="s">
        <v>137</v>
      </c>
      <c r="B23" s="4" t="e">
        <f>Prehlad!#REF!</f>
        <v>#REF!</v>
      </c>
      <c r="C23" s="4" t="e">
        <f>Prehlad!#REF!</f>
        <v>#REF!</v>
      </c>
      <c r="D23" s="4" t="e">
        <f>Prehlad!#REF!</f>
        <v>#REF!</v>
      </c>
      <c r="E23" s="5" t="e">
        <f>Prehlad!#REF!</f>
        <v>#REF!</v>
      </c>
      <c r="F23" s="3" t="e">
        <f>Prehlad!#REF!</f>
        <v>#REF!</v>
      </c>
      <c r="G23" s="3" t="e">
        <f>Prehlad!#REF!</f>
        <v>#REF!</v>
      </c>
    </row>
    <row r="24" spans="1:7" ht="12.75">
      <c r="A24" s="1" t="s">
        <v>139</v>
      </c>
      <c r="B24" s="4" t="e">
        <f>Prehlad!#REF!</f>
        <v>#REF!</v>
      </c>
      <c r="C24" s="4" t="e">
        <f>Prehlad!#REF!</f>
        <v>#REF!</v>
      </c>
      <c r="D24" s="4" t="e">
        <f>Prehlad!#REF!</f>
        <v>#REF!</v>
      </c>
      <c r="E24" s="5" t="e">
        <f>Prehlad!#REF!</f>
        <v>#REF!</v>
      </c>
      <c r="F24" s="3" t="e">
        <f>Prehlad!#REF!</f>
        <v>#REF!</v>
      </c>
      <c r="G24" s="3" t="e">
        <f>Prehlad!#REF!</f>
        <v>#REF!</v>
      </c>
    </row>
    <row r="25" spans="1:7" ht="12.75">
      <c r="A25" s="1" t="s">
        <v>140</v>
      </c>
      <c r="B25" s="4" t="e">
        <f>Prehlad!#REF!</f>
        <v>#REF!</v>
      </c>
      <c r="C25" s="4" t="e">
        <f>Prehlad!#REF!</f>
        <v>#REF!</v>
      </c>
      <c r="D25" s="4" t="e">
        <f>Prehlad!#REF!</f>
        <v>#REF!</v>
      </c>
      <c r="E25" s="5" t="e">
        <f>Prehlad!#REF!</f>
        <v>#REF!</v>
      </c>
      <c r="F25" s="3" t="e">
        <f>Prehlad!#REF!</f>
        <v>#REF!</v>
      </c>
      <c r="G25" s="3">
        <f>Prehlad!P49</f>
        <v>0</v>
      </c>
    </row>
    <row r="26" spans="1:7" ht="12.75">
      <c r="A26" s="1" t="s">
        <v>141</v>
      </c>
      <c r="B26" s="4" t="e">
        <f>Prehlad!#REF!</f>
        <v>#REF!</v>
      </c>
      <c r="C26" s="4" t="e">
        <f>Prehlad!#REF!</f>
        <v>#REF!</v>
      </c>
      <c r="D26" s="4">
        <f>Prehlad!H31</f>
        <v>0</v>
      </c>
      <c r="E26" s="5" t="e">
        <f>Prehlad!#REF!</f>
        <v>#REF!</v>
      </c>
      <c r="F26" s="3" t="e">
        <f>Prehlad!#REF!</f>
        <v>#REF!</v>
      </c>
      <c r="G26" s="3">
        <f>Prehlad!P51</f>
        <v>0</v>
      </c>
    </row>
    <row r="27" spans="1:7" ht="12.75">
      <c r="A27" s="1" t="s">
        <v>142</v>
      </c>
      <c r="B27" s="4" t="e">
        <f>Prehlad!#REF!</f>
        <v>#REF!</v>
      </c>
      <c r="C27" s="4" t="e">
        <f>Prehlad!#REF!</f>
        <v>#REF!</v>
      </c>
      <c r="D27" s="4" t="e">
        <f>Prehlad!#REF!</f>
        <v>#REF!</v>
      </c>
      <c r="E27" s="5" t="e">
        <f>Prehlad!#REF!</f>
        <v>#REF!</v>
      </c>
      <c r="F27" s="3" t="e">
        <f>Prehlad!#REF!</f>
        <v>#REF!</v>
      </c>
      <c r="G27" s="3" t="e">
        <f>Prehlad!#REF!</f>
        <v>#REF!</v>
      </c>
    </row>
    <row r="28" spans="1:7" ht="12.75">
      <c r="A28" s="1" t="s">
        <v>143</v>
      </c>
      <c r="B28" s="4" t="e">
        <f>Prehlad!#REF!</f>
        <v>#REF!</v>
      </c>
      <c r="C28" s="4" t="e">
        <f>Prehlad!#REF!</f>
        <v>#REF!</v>
      </c>
      <c r="D28" s="4" t="e">
        <f>Prehlad!#REF!</f>
        <v>#REF!</v>
      </c>
      <c r="E28" s="5" t="e">
        <f>Prehlad!#REF!</f>
        <v>#REF!</v>
      </c>
      <c r="F28" s="3" t="e">
        <f>Prehlad!#REF!</f>
        <v>#REF!</v>
      </c>
      <c r="G28" s="3">
        <f>Prehlad!P59</f>
        <v>0</v>
      </c>
    </row>
    <row r="29" spans="1:7" ht="12.75">
      <c r="A29" s="1" t="s">
        <v>144</v>
      </c>
      <c r="B29" s="4" t="e">
        <f>Prehlad!#REF!</f>
        <v>#REF!</v>
      </c>
      <c r="C29" s="4" t="e">
        <f>Prehlad!#REF!</f>
        <v>#REF!</v>
      </c>
      <c r="D29" s="4" t="e">
        <f>Prehlad!#REF!</f>
        <v>#REF!</v>
      </c>
      <c r="E29" s="5" t="e">
        <f>Prehlad!#REF!</f>
        <v>#REF!</v>
      </c>
      <c r="F29" s="3" t="e">
        <f>Prehlad!#REF!</f>
        <v>#REF!</v>
      </c>
      <c r="G29" s="3" t="e">
        <f>Prehlad!#REF!</f>
        <v>#REF!</v>
      </c>
    </row>
    <row r="30" spans="1:7" ht="12.75">
      <c r="A30" s="1" t="s">
        <v>145</v>
      </c>
      <c r="B30" s="4" t="e">
        <f>Prehlad!#REF!</f>
        <v>#REF!</v>
      </c>
      <c r="C30" s="4" t="e">
        <f>Prehlad!#REF!</f>
        <v>#REF!</v>
      </c>
      <c r="D30" s="4" t="e">
        <f>Prehlad!#REF!</f>
        <v>#REF!</v>
      </c>
      <c r="E30" s="5" t="e">
        <f>Prehlad!#REF!</f>
        <v>#REF!</v>
      </c>
      <c r="F30" s="3" t="e">
        <f>Prehlad!#REF!</f>
        <v>#REF!</v>
      </c>
      <c r="G30" s="3" t="e">
        <f>Prehlad!#REF!</f>
        <v>#REF!</v>
      </c>
    </row>
    <row r="31" spans="1:7" ht="12.75">
      <c r="A31" s="1" t="s">
        <v>146</v>
      </c>
      <c r="B31" s="4" t="e">
        <f>Prehlad!#REF!</f>
        <v>#REF!</v>
      </c>
      <c r="C31" s="4" t="e">
        <f>Prehlad!#REF!</f>
        <v>#REF!</v>
      </c>
      <c r="D31" s="4" t="e">
        <f>Prehlad!#REF!</f>
        <v>#REF!</v>
      </c>
      <c r="E31" s="5" t="e">
        <f>Prehlad!#REF!</f>
        <v>#REF!</v>
      </c>
      <c r="F31" s="3" t="e">
        <f>Prehlad!#REF!</f>
        <v>#REF!</v>
      </c>
      <c r="G31" s="3">
        <f>Prehlad!P62</f>
        <v>0</v>
      </c>
    </row>
    <row r="32" spans="1:7" ht="12.75">
      <c r="A32" s="1" t="s">
        <v>147</v>
      </c>
      <c r="B32" s="4" t="e">
        <f>Prehlad!#REF!</f>
        <v>#REF!</v>
      </c>
      <c r="C32" s="4" t="e">
        <f>Prehlad!#REF!</f>
        <v>#REF!</v>
      </c>
      <c r="D32" s="4" t="e">
        <f>Prehlad!#REF!</f>
        <v>#REF!</v>
      </c>
      <c r="E32" s="5" t="e">
        <f>Prehlad!#REF!</f>
        <v>#REF!</v>
      </c>
      <c r="F32" s="3" t="e">
        <f>Prehlad!#REF!</f>
        <v>#REF!</v>
      </c>
      <c r="G32" s="3">
        <f>Prehlad!P65</f>
        <v>0</v>
      </c>
    </row>
    <row r="33" spans="1:7" ht="12.75">
      <c r="A33" s="1" t="s">
        <v>148</v>
      </c>
      <c r="B33" s="4" t="e">
        <f>Prehlad!#REF!</f>
        <v>#REF!</v>
      </c>
      <c r="C33" s="4" t="e">
        <f>Prehlad!#REF!</f>
        <v>#REF!</v>
      </c>
      <c r="D33" s="4">
        <f>Prehlad!H38</f>
        <v>0</v>
      </c>
      <c r="E33" s="5" t="e">
        <f>Prehlad!#REF!</f>
        <v>#REF!</v>
      </c>
      <c r="F33" s="3" t="e">
        <f>Prehlad!#REF!</f>
        <v>#REF!</v>
      </c>
      <c r="G33" s="3">
        <f>Prehlad!P66</f>
        <v>0</v>
      </c>
    </row>
    <row r="34" spans="1:7" ht="12.75">
      <c r="A34" s="1" t="s">
        <v>149</v>
      </c>
      <c r="B34" s="4" t="e">
        <f>Prehlad!#REF!</f>
        <v>#REF!</v>
      </c>
      <c r="C34" s="4" t="e">
        <f>Prehlad!#REF!</f>
        <v>#REF!</v>
      </c>
      <c r="D34" s="4" t="e">
        <f>Prehlad!#REF!</f>
        <v>#REF!</v>
      </c>
      <c r="E34" s="5" t="e">
        <f>Prehlad!#REF!</f>
        <v>#REF!</v>
      </c>
      <c r="F34" s="3" t="e">
        <f>Prehlad!#REF!</f>
        <v>#REF!</v>
      </c>
      <c r="G34" s="3">
        <f>Prehlad!P67</f>
        <v>0</v>
      </c>
    </row>
    <row r="35" spans="1:7" ht="12.75">
      <c r="A35" s="1" t="s">
        <v>150</v>
      </c>
      <c r="B35" s="4" t="e">
        <f>Prehlad!#REF!</f>
        <v>#REF!</v>
      </c>
      <c r="C35" s="4" t="e">
        <f>Prehlad!#REF!</f>
        <v>#REF!</v>
      </c>
      <c r="D35" s="4">
        <f>Prehlad!H39</f>
        <v>0</v>
      </c>
      <c r="E35" s="5" t="e">
        <f>Prehlad!#REF!</f>
        <v>#REF!</v>
      </c>
      <c r="F35" s="3" t="e">
        <f>Prehlad!#REF!</f>
        <v>#REF!</v>
      </c>
      <c r="G35" s="3">
        <f>Prehlad!P68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showGridLines="0" tabSelected="1" zoomScale="118" zoomScaleNormal="118" zoomScalePageLayoutView="0" workbookViewId="0" topLeftCell="A1">
      <pane ySplit="9" topLeftCell="A10" activePane="bottomLeft" state="frozen"/>
      <selection pane="topLeft" activeCell="A1" sqref="A1"/>
      <selection pane="bottomLeft" activeCell="D42" sqref="D42"/>
    </sheetView>
  </sheetViews>
  <sheetFormatPr defaultColWidth="9.140625" defaultRowHeight="12.75"/>
  <cols>
    <col min="1" max="1" width="5.8515625" style="134" customWidth="1"/>
    <col min="2" max="2" width="5.00390625" style="135" customWidth="1"/>
    <col min="3" max="3" width="10.421875" style="136" customWidth="1"/>
    <col min="4" max="4" width="35.7109375" style="137" customWidth="1"/>
    <col min="5" max="5" width="10.7109375" style="138" customWidth="1"/>
    <col min="6" max="6" width="7.28125" style="139" customWidth="1"/>
    <col min="7" max="7" width="10.140625" style="140" customWidth="1"/>
    <col min="8" max="8" width="16.28125" style="140" customWidth="1"/>
    <col min="9" max="9" width="3.57421875" style="139" customWidth="1"/>
    <col min="10" max="10" width="12.7109375" style="139" hidden="1" customWidth="1"/>
    <col min="11" max="13" width="13.28125" style="138" hidden="1" customWidth="1"/>
    <col min="14" max="14" width="10.57421875" style="141" hidden="1" customWidth="1"/>
    <col min="15" max="15" width="10.28125" style="141" hidden="1" customWidth="1"/>
    <col min="16" max="16" width="9.140625" style="142" customWidth="1"/>
    <col min="17" max="18" width="5.7109375" style="139" customWidth="1"/>
    <col min="19" max="19" width="6.57421875" style="139" customWidth="1"/>
    <col min="20" max="20" width="24.8515625" style="139" customWidth="1"/>
    <col min="21" max="21" width="4.28125" style="139" customWidth="1"/>
    <col min="22" max="22" width="8.28125" style="139" customWidth="1"/>
    <col min="23" max="23" width="8.7109375" style="139" customWidth="1"/>
    <col min="24" max="27" width="9.140625" style="139" customWidth="1"/>
    <col min="28" max="16384" width="9.140625" style="109" customWidth="1"/>
  </cols>
  <sheetData>
    <row r="1" spans="1:27" ht="14.25">
      <c r="A1" s="111" t="s">
        <v>154</v>
      </c>
      <c r="B1" s="111"/>
      <c r="C1" s="111"/>
      <c r="D1" s="111"/>
      <c r="E1" s="111"/>
      <c r="F1" s="111"/>
      <c r="G1" s="112"/>
      <c r="H1" s="112"/>
      <c r="I1" s="109"/>
      <c r="J1" s="109"/>
      <c r="K1" s="110"/>
      <c r="L1" s="110"/>
      <c r="M1" s="110"/>
      <c r="N1" s="109"/>
      <c r="O1" s="109"/>
      <c r="P1" s="109"/>
      <c r="Q1" s="109"/>
      <c r="R1" s="109"/>
      <c r="S1" s="116"/>
      <c r="T1" s="116"/>
      <c r="U1" s="116"/>
      <c r="V1" s="116"/>
      <c r="W1" s="116"/>
      <c r="X1" s="109"/>
      <c r="Y1" s="109"/>
      <c r="Z1" s="109"/>
      <c r="AA1" s="109"/>
    </row>
    <row r="2" spans="1:27" ht="14.25">
      <c r="A2" s="111" t="s">
        <v>151</v>
      </c>
      <c r="B2" s="111"/>
      <c r="C2" s="111"/>
      <c r="D2" s="111"/>
      <c r="E2" s="111"/>
      <c r="F2" s="111"/>
      <c r="G2" s="112"/>
      <c r="H2" s="112"/>
      <c r="I2" s="109"/>
      <c r="J2" s="109"/>
      <c r="K2" s="110"/>
      <c r="L2" s="110"/>
      <c r="M2" s="110"/>
      <c r="N2" s="109"/>
      <c r="O2" s="109"/>
      <c r="P2" s="109"/>
      <c r="Q2" s="109"/>
      <c r="R2" s="109"/>
      <c r="S2" s="116"/>
      <c r="T2" s="117"/>
      <c r="U2" s="117"/>
      <c r="V2" s="117"/>
      <c r="W2" s="118"/>
      <c r="X2" s="109"/>
      <c r="Y2" s="109"/>
      <c r="Z2" s="109"/>
      <c r="AA2" s="109"/>
    </row>
    <row r="3" spans="1:27" ht="14.25">
      <c r="A3" s="111" t="s">
        <v>58</v>
      </c>
      <c r="B3" s="111"/>
      <c r="C3" s="111"/>
      <c r="D3" s="111"/>
      <c r="E3" s="111"/>
      <c r="F3" s="111"/>
      <c r="G3" s="112"/>
      <c r="H3" s="112"/>
      <c r="I3" s="109"/>
      <c r="J3" s="109"/>
      <c r="K3" s="110"/>
      <c r="L3" s="110"/>
      <c r="M3" s="110"/>
      <c r="N3" s="109"/>
      <c r="O3" s="109"/>
      <c r="P3" s="109"/>
      <c r="Q3" s="109"/>
      <c r="R3" s="109"/>
      <c r="S3" s="116"/>
      <c r="T3" s="117"/>
      <c r="U3" s="117"/>
      <c r="V3" s="117"/>
      <c r="W3" s="118"/>
      <c r="X3" s="109"/>
      <c r="Y3" s="109"/>
      <c r="Z3" s="109"/>
      <c r="AA3" s="109"/>
    </row>
    <row r="4" spans="1:27" ht="14.25">
      <c r="A4" s="167" t="s">
        <v>155</v>
      </c>
      <c r="B4" s="167"/>
      <c r="C4" s="167"/>
      <c r="D4" s="167"/>
      <c r="E4" s="167"/>
      <c r="F4" s="111"/>
      <c r="G4" s="111"/>
      <c r="H4" s="111"/>
      <c r="I4" s="109"/>
      <c r="J4" s="109"/>
      <c r="K4" s="110"/>
      <c r="L4" s="110"/>
      <c r="M4" s="110"/>
      <c r="N4" s="109"/>
      <c r="O4" s="109"/>
      <c r="P4" s="109"/>
      <c r="Q4" s="109"/>
      <c r="R4" s="109"/>
      <c r="S4" s="116"/>
      <c r="T4" s="117"/>
      <c r="U4" s="117"/>
      <c r="V4" s="117"/>
      <c r="W4" s="118"/>
      <c r="X4" s="109"/>
      <c r="Y4" s="109"/>
      <c r="Z4" s="109"/>
      <c r="AA4" s="109"/>
    </row>
    <row r="5" spans="1:27" ht="14.25">
      <c r="A5" s="167" t="s">
        <v>200</v>
      </c>
      <c r="B5" s="167"/>
      <c r="C5" s="167"/>
      <c r="D5" s="167"/>
      <c r="E5" s="167"/>
      <c r="F5" s="111"/>
      <c r="G5" s="111"/>
      <c r="H5" s="111"/>
      <c r="I5" s="109"/>
      <c r="J5" s="109"/>
      <c r="K5" s="110"/>
      <c r="L5" s="110"/>
      <c r="M5" s="110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4.25">
      <c r="A6" s="111" t="s">
        <v>98</v>
      </c>
      <c r="B6" s="111"/>
      <c r="C6" s="111"/>
      <c r="D6" s="111"/>
      <c r="E6" s="111"/>
      <c r="F6" s="111"/>
      <c r="G6" s="111"/>
      <c r="H6" s="111"/>
      <c r="I6" s="109"/>
      <c r="J6" s="109"/>
      <c r="K6" s="110"/>
      <c r="L6" s="110"/>
      <c r="M6" s="110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6" customHeight="1" thickBot="1">
      <c r="A7" s="111"/>
      <c r="B7" s="113"/>
      <c r="C7" s="114"/>
      <c r="D7" s="111" t="str">
        <f>CONCATENATE(T2," ",U2," ",V2," ",W2)</f>
        <v>   </v>
      </c>
      <c r="E7" s="115"/>
      <c r="F7" s="111"/>
      <c r="G7" s="112"/>
      <c r="H7" s="112"/>
      <c r="I7" s="109"/>
      <c r="J7" s="109"/>
      <c r="K7" s="110"/>
      <c r="L7" s="110"/>
      <c r="M7" s="110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14.25" thickTop="1">
      <c r="A8" s="119" t="s">
        <v>69</v>
      </c>
      <c r="B8" s="144" t="s">
        <v>70</v>
      </c>
      <c r="C8" s="120" t="s">
        <v>71</v>
      </c>
      <c r="D8" s="120" t="s">
        <v>72</v>
      </c>
      <c r="E8" s="120" t="s">
        <v>73</v>
      </c>
      <c r="F8" s="120" t="s">
        <v>74</v>
      </c>
      <c r="G8" s="120" t="s">
        <v>75</v>
      </c>
      <c r="H8" s="120" t="s">
        <v>64</v>
      </c>
      <c r="I8" s="121" t="s">
        <v>3</v>
      </c>
      <c r="J8" s="122" t="s">
        <v>76</v>
      </c>
      <c r="K8" s="123" t="s">
        <v>73</v>
      </c>
      <c r="L8" s="123" t="s">
        <v>73</v>
      </c>
      <c r="M8" s="124" t="s">
        <v>73</v>
      </c>
      <c r="N8" s="125" t="s">
        <v>77</v>
      </c>
      <c r="O8" s="125" t="s">
        <v>78</v>
      </c>
      <c r="P8" s="126"/>
      <c r="Q8" s="126"/>
      <c r="R8" s="126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4.25" thickBot="1">
      <c r="A9" s="127" t="s">
        <v>79</v>
      </c>
      <c r="B9" s="145" t="s">
        <v>80</v>
      </c>
      <c r="C9" s="129"/>
      <c r="D9" s="128" t="s">
        <v>81</v>
      </c>
      <c r="E9" s="128" t="s">
        <v>82</v>
      </c>
      <c r="F9" s="128" t="s">
        <v>83</v>
      </c>
      <c r="G9" s="128" t="s">
        <v>84</v>
      </c>
      <c r="H9" s="128"/>
      <c r="I9" s="130" t="s">
        <v>85</v>
      </c>
      <c r="J9" s="131"/>
      <c r="K9" s="132" t="s">
        <v>86</v>
      </c>
      <c r="L9" s="132" t="s">
        <v>87</v>
      </c>
      <c r="M9" s="133" t="s">
        <v>88</v>
      </c>
      <c r="N9" s="125" t="s">
        <v>89</v>
      </c>
      <c r="O9" s="125" t="s">
        <v>90</v>
      </c>
      <c r="P9" s="126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4" ht="14.25" thickTop="1">
      <c r="A10" s="146"/>
      <c r="B10" s="147"/>
      <c r="C10" s="148"/>
      <c r="D10" s="149" t="s">
        <v>156</v>
      </c>
    </row>
    <row r="11" spans="1:6" ht="27">
      <c r="A11" s="146">
        <v>1</v>
      </c>
      <c r="B11" s="147" t="s">
        <v>157</v>
      </c>
      <c r="C11" s="148" t="s">
        <v>158</v>
      </c>
      <c r="D11" s="137" t="s">
        <v>159</v>
      </c>
      <c r="E11" s="138">
        <v>38</v>
      </c>
      <c r="F11" s="139" t="s">
        <v>123</v>
      </c>
    </row>
    <row r="12" spans="1:6" ht="26.25" customHeight="1">
      <c r="A12" s="146">
        <v>2</v>
      </c>
      <c r="B12" s="147" t="s">
        <v>157</v>
      </c>
      <c r="C12" s="148" t="s">
        <v>160</v>
      </c>
      <c r="D12" s="137" t="s">
        <v>161</v>
      </c>
      <c r="E12" s="138">
        <v>38.8</v>
      </c>
      <c r="F12" s="139" t="s">
        <v>123</v>
      </c>
    </row>
    <row r="13" spans="1:6" ht="23.25" customHeight="1">
      <c r="A13" s="146">
        <v>3</v>
      </c>
      <c r="B13" s="147" t="s">
        <v>162</v>
      </c>
      <c r="C13" s="148" t="s">
        <v>163</v>
      </c>
      <c r="D13" s="137" t="s">
        <v>164</v>
      </c>
      <c r="E13" s="138">
        <v>40.41</v>
      </c>
      <c r="F13" s="139" t="s">
        <v>121</v>
      </c>
    </row>
    <row r="14" spans="1:6" ht="15.75" customHeight="1">
      <c r="A14" s="146">
        <v>4</v>
      </c>
      <c r="B14" s="147" t="s">
        <v>162</v>
      </c>
      <c r="C14" s="148" t="s">
        <v>165</v>
      </c>
      <c r="D14" s="137" t="s">
        <v>166</v>
      </c>
      <c r="E14" s="138">
        <v>24.25</v>
      </c>
      <c r="F14" s="139" t="s">
        <v>121</v>
      </c>
    </row>
    <row r="15" spans="1:4" ht="15.75" customHeight="1">
      <c r="A15" s="146"/>
      <c r="B15" s="147"/>
      <c r="C15" s="148"/>
      <c r="D15" s="137" t="s">
        <v>202</v>
      </c>
    </row>
    <row r="16" spans="1:6" ht="27">
      <c r="A16" s="146">
        <v>6</v>
      </c>
      <c r="B16" s="147" t="s">
        <v>167</v>
      </c>
      <c r="C16" s="148" t="s">
        <v>168</v>
      </c>
      <c r="D16" s="137" t="s">
        <v>169</v>
      </c>
      <c r="E16" s="138">
        <v>40.41</v>
      </c>
      <c r="F16" s="139" t="s">
        <v>121</v>
      </c>
    </row>
    <row r="17" spans="1:8" ht="27">
      <c r="A17" s="170">
        <v>7</v>
      </c>
      <c r="B17" s="171" t="s">
        <v>162</v>
      </c>
      <c r="C17" s="172" t="s">
        <v>172</v>
      </c>
      <c r="D17" s="173" t="s">
        <v>173</v>
      </c>
      <c r="E17" s="174">
        <v>243.73</v>
      </c>
      <c r="F17" s="175" t="s">
        <v>123</v>
      </c>
      <c r="G17" s="164"/>
      <c r="H17" s="164"/>
    </row>
    <row r="18" spans="1:6" ht="13.5">
      <c r="A18" s="146">
        <v>8</v>
      </c>
      <c r="B18" s="147" t="s">
        <v>167</v>
      </c>
      <c r="C18" s="148" t="s">
        <v>170</v>
      </c>
      <c r="D18" s="137" t="s">
        <v>171</v>
      </c>
      <c r="E18" s="138">
        <v>40.41</v>
      </c>
      <c r="F18" s="139" t="s">
        <v>121</v>
      </c>
    </row>
    <row r="19" spans="1:8" ht="13.5">
      <c r="A19" s="158"/>
      <c r="B19" s="159"/>
      <c r="C19" s="160"/>
      <c r="D19" s="166" t="s">
        <v>122</v>
      </c>
      <c r="E19" s="163"/>
      <c r="F19" s="168"/>
      <c r="G19" s="163"/>
      <c r="H19" s="163"/>
    </row>
    <row r="20" spans="1:4" ht="13.5" customHeight="1">
      <c r="A20" s="146"/>
      <c r="B20" s="147"/>
      <c r="C20" s="148"/>
      <c r="D20" s="143" t="s">
        <v>174</v>
      </c>
    </row>
    <row r="21" spans="1:6" ht="13.5">
      <c r="A21" s="146">
        <v>14</v>
      </c>
      <c r="B21" s="147" t="s">
        <v>157</v>
      </c>
      <c r="C21" s="148" t="s">
        <v>175</v>
      </c>
      <c r="D21" s="137" t="s">
        <v>176</v>
      </c>
      <c r="E21" s="138">
        <v>243.73</v>
      </c>
      <c r="F21" s="139" t="s">
        <v>123</v>
      </c>
    </row>
    <row r="22" spans="1:6" ht="13.5">
      <c r="A22" s="146">
        <v>15</v>
      </c>
      <c r="B22" s="147" t="s">
        <v>157</v>
      </c>
      <c r="C22" s="148" t="s">
        <v>177</v>
      </c>
      <c r="D22" s="137" t="s">
        <v>205</v>
      </c>
      <c r="E22" s="138">
        <v>243.73</v>
      </c>
      <c r="F22" s="139" t="s">
        <v>123</v>
      </c>
    </row>
    <row r="23" spans="1:6" ht="13.5">
      <c r="A23" s="146">
        <v>16</v>
      </c>
      <c r="B23" s="147" t="s">
        <v>203</v>
      </c>
      <c r="C23" s="148" t="s">
        <v>204</v>
      </c>
      <c r="D23" s="137" t="s">
        <v>206</v>
      </c>
      <c r="E23" s="138">
        <v>113.23</v>
      </c>
      <c r="F23" s="139" t="s">
        <v>123</v>
      </c>
    </row>
    <row r="24" spans="1:6" ht="27">
      <c r="A24" s="146">
        <v>16</v>
      </c>
      <c r="B24" s="147" t="s">
        <v>157</v>
      </c>
      <c r="C24" s="148" t="s">
        <v>178</v>
      </c>
      <c r="D24" s="137" t="s">
        <v>179</v>
      </c>
      <c r="E24" s="138">
        <v>130.5</v>
      </c>
      <c r="F24" s="139" t="s">
        <v>123</v>
      </c>
    </row>
    <row r="25" spans="1:6" ht="27">
      <c r="A25" s="146">
        <v>17</v>
      </c>
      <c r="B25" s="147" t="s">
        <v>203</v>
      </c>
      <c r="C25" s="148" t="s">
        <v>209</v>
      </c>
      <c r="D25" s="137" t="s">
        <v>210</v>
      </c>
      <c r="E25" s="138">
        <v>113.23</v>
      </c>
      <c r="F25" s="139" t="s">
        <v>123</v>
      </c>
    </row>
    <row r="26" spans="1:6" ht="13.5">
      <c r="A26" s="146">
        <v>17</v>
      </c>
      <c r="B26" s="147" t="s">
        <v>180</v>
      </c>
      <c r="C26" s="148" t="s">
        <v>181</v>
      </c>
      <c r="D26" s="137" t="s">
        <v>201</v>
      </c>
      <c r="E26" s="138">
        <v>228.9</v>
      </c>
      <c r="F26" s="139" t="s">
        <v>123</v>
      </c>
    </row>
    <row r="27" spans="1:6" ht="13.5">
      <c r="A27" s="146">
        <v>18</v>
      </c>
      <c r="B27" s="147" t="s">
        <v>180</v>
      </c>
      <c r="C27" s="148" t="s">
        <v>207</v>
      </c>
      <c r="D27" s="137" t="s">
        <v>208</v>
      </c>
      <c r="E27" s="138">
        <v>229.9</v>
      </c>
      <c r="F27" s="139" t="s">
        <v>123</v>
      </c>
    </row>
    <row r="28" spans="1:8" ht="13.5">
      <c r="A28" s="158"/>
      <c r="B28" s="159"/>
      <c r="C28" s="160"/>
      <c r="D28" s="166" t="s">
        <v>182</v>
      </c>
      <c r="E28" s="163"/>
      <c r="F28" s="168"/>
      <c r="G28" s="163"/>
      <c r="H28" s="163"/>
    </row>
    <row r="29" spans="1:8" ht="13.5">
      <c r="A29" s="146"/>
      <c r="B29" s="147"/>
      <c r="C29" s="148"/>
      <c r="D29" s="143" t="s">
        <v>184</v>
      </c>
      <c r="H29" s="164"/>
    </row>
    <row r="30" spans="1:8" ht="27">
      <c r="A30" s="146">
        <v>20</v>
      </c>
      <c r="B30" s="147" t="s">
        <v>157</v>
      </c>
      <c r="C30" s="148" t="s">
        <v>185</v>
      </c>
      <c r="D30" s="137" t="s">
        <v>186</v>
      </c>
      <c r="E30" s="138">
        <v>132</v>
      </c>
      <c r="F30" s="139" t="s">
        <v>126</v>
      </c>
      <c r="H30" s="164"/>
    </row>
    <row r="31" spans="1:8" ht="16.5" customHeight="1">
      <c r="A31" s="146">
        <v>20</v>
      </c>
      <c r="B31" s="147" t="s">
        <v>180</v>
      </c>
      <c r="C31" s="148" t="s">
        <v>211</v>
      </c>
      <c r="D31" s="137" t="s">
        <v>187</v>
      </c>
      <c r="E31" s="138">
        <v>132</v>
      </c>
      <c r="F31" s="139" t="s">
        <v>183</v>
      </c>
      <c r="H31" s="164"/>
    </row>
    <row r="32" spans="1:8" ht="27">
      <c r="A32" s="146">
        <v>20</v>
      </c>
      <c r="B32" s="147" t="s">
        <v>157</v>
      </c>
      <c r="C32" s="148" t="s">
        <v>185</v>
      </c>
      <c r="D32" s="137" t="s">
        <v>213</v>
      </c>
      <c r="E32" s="138">
        <v>42</v>
      </c>
      <c r="F32" s="139" t="s">
        <v>126</v>
      </c>
      <c r="H32" s="164"/>
    </row>
    <row r="33" spans="1:8" ht="18.75" customHeight="1">
      <c r="A33" s="146">
        <v>22</v>
      </c>
      <c r="B33" s="147" t="s">
        <v>180</v>
      </c>
      <c r="C33" s="148" t="s">
        <v>212</v>
      </c>
      <c r="D33" s="137" t="s">
        <v>214</v>
      </c>
      <c r="E33" s="138">
        <v>42</v>
      </c>
      <c r="F33" s="139" t="s">
        <v>183</v>
      </c>
      <c r="H33" s="164"/>
    </row>
    <row r="34" spans="1:8" ht="26.25" customHeight="1">
      <c r="A34" s="146">
        <v>20</v>
      </c>
      <c r="B34" s="147" t="s">
        <v>157</v>
      </c>
      <c r="C34" s="148" t="s">
        <v>185</v>
      </c>
      <c r="D34" s="137" t="s">
        <v>215</v>
      </c>
      <c r="E34" s="138">
        <v>33</v>
      </c>
      <c r="F34" s="139" t="s">
        <v>126</v>
      </c>
      <c r="H34" s="164"/>
    </row>
    <row r="35" spans="1:8" ht="18.75" customHeight="1">
      <c r="A35" s="146">
        <v>22</v>
      </c>
      <c r="B35" s="147" t="s">
        <v>180</v>
      </c>
      <c r="C35" s="148" t="s">
        <v>212</v>
      </c>
      <c r="D35" s="137" t="s">
        <v>216</v>
      </c>
      <c r="E35" s="138">
        <v>110</v>
      </c>
      <c r="F35" s="139" t="s">
        <v>183</v>
      </c>
      <c r="H35" s="164"/>
    </row>
    <row r="36" spans="1:8" ht="15" customHeight="1">
      <c r="A36" s="146">
        <v>22</v>
      </c>
      <c r="B36" s="147" t="s">
        <v>157</v>
      </c>
      <c r="C36" s="148" t="s">
        <v>188</v>
      </c>
      <c r="D36" s="137" t="s">
        <v>189</v>
      </c>
      <c r="E36" s="138">
        <v>6.21</v>
      </c>
      <c r="F36" s="139" t="s">
        <v>121</v>
      </c>
      <c r="H36" s="164"/>
    </row>
    <row r="37" spans="1:8" ht="14.25" customHeight="1">
      <c r="A37" s="146">
        <v>23</v>
      </c>
      <c r="B37" s="147" t="s">
        <v>190</v>
      </c>
      <c r="C37" s="148" t="s">
        <v>191</v>
      </c>
      <c r="D37" s="137" t="s">
        <v>192</v>
      </c>
      <c r="E37" s="138">
        <v>8.852</v>
      </c>
      <c r="F37" s="139" t="s">
        <v>124</v>
      </c>
      <c r="H37" s="164"/>
    </row>
    <row r="38" spans="1:8" ht="27">
      <c r="A38" s="146">
        <v>24</v>
      </c>
      <c r="B38" s="147" t="s">
        <v>190</v>
      </c>
      <c r="C38" s="148" t="s">
        <v>193</v>
      </c>
      <c r="D38" s="137" t="s">
        <v>194</v>
      </c>
      <c r="E38" s="138">
        <v>212.448</v>
      </c>
      <c r="F38" s="139" t="s">
        <v>124</v>
      </c>
      <c r="H38" s="164"/>
    </row>
    <row r="39" spans="1:8" ht="13.5">
      <c r="A39" s="146"/>
      <c r="B39" s="147"/>
      <c r="C39" s="148"/>
      <c r="D39" s="137" t="s">
        <v>195</v>
      </c>
      <c r="H39" s="164"/>
    </row>
    <row r="40" spans="1:8" ht="13.5">
      <c r="A40" s="146">
        <v>25</v>
      </c>
      <c r="B40" s="147" t="s">
        <v>167</v>
      </c>
      <c r="C40" s="148" t="s">
        <v>196</v>
      </c>
      <c r="D40" s="137" t="s">
        <v>197</v>
      </c>
      <c r="E40" s="138">
        <v>8.852</v>
      </c>
      <c r="F40" s="139" t="s">
        <v>124</v>
      </c>
      <c r="H40" s="164"/>
    </row>
    <row r="41" spans="1:8" ht="27">
      <c r="A41" s="146">
        <v>26</v>
      </c>
      <c r="B41" s="147" t="s">
        <v>157</v>
      </c>
      <c r="C41" s="148" t="s">
        <v>198</v>
      </c>
      <c r="D41" s="137" t="s">
        <v>199</v>
      </c>
      <c r="E41" s="138">
        <v>175.567</v>
      </c>
      <c r="F41" s="150" t="s">
        <v>124</v>
      </c>
      <c r="H41" s="164"/>
    </row>
    <row r="42" spans="1:8" ht="13.5">
      <c r="A42" s="146">
        <v>27</v>
      </c>
      <c r="B42" s="147" t="s">
        <v>167</v>
      </c>
      <c r="C42" s="148"/>
      <c r="D42" s="137" t="s">
        <v>217</v>
      </c>
      <c r="E42" s="138">
        <v>5</v>
      </c>
      <c r="F42" s="139" t="s">
        <v>183</v>
      </c>
      <c r="H42" s="164"/>
    </row>
    <row r="43" spans="1:8" ht="13.5">
      <c r="A43" s="146"/>
      <c r="B43" s="147"/>
      <c r="C43" s="148"/>
      <c r="F43" s="150"/>
      <c r="H43" s="164"/>
    </row>
    <row r="44" spans="1:8" ht="13.5">
      <c r="A44" s="158"/>
      <c r="B44" s="159"/>
      <c r="C44" s="160"/>
      <c r="D44" s="166" t="s">
        <v>130</v>
      </c>
      <c r="E44" s="161"/>
      <c r="F44" s="162"/>
      <c r="G44" s="161"/>
      <c r="H44" s="163"/>
    </row>
    <row r="45" spans="1:10" ht="13.5">
      <c r="A45" s="146"/>
      <c r="B45" s="147"/>
      <c r="C45" s="148"/>
      <c r="D45" s="152"/>
      <c r="E45" s="151"/>
      <c r="F45" s="150"/>
      <c r="G45" s="151"/>
      <c r="H45" s="164"/>
      <c r="J45" s="139" t="s">
        <v>132</v>
      </c>
    </row>
    <row r="46" spans="1:8" ht="13.5">
      <c r="A46" s="153"/>
      <c r="B46" s="154"/>
      <c r="C46" s="155"/>
      <c r="D46" s="169" t="s">
        <v>150</v>
      </c>
      <c r="E46" s="156"/>
      <c r="F46" s="157"/>
      <c r="G46" s="156"/>
      <c r="H46" s="165"/>
    </row>
    <row r="50" ht="13.5">
      <c r="J50" s="139" t="s">
        <v>152</v>
      </c>
    </row>
    <row r="51" ht="13.5">
      <c r="J51" s="139" t="s">
        <v>152</v>
      </c>
    </row>
    <row r="53" ht="16.5" customHeight="1">
      <c r="J53" s="139" t="s">
        <v>152</v>
      </c>
    </row>
    <row r="54" ht="23.25" customHeight="1"/>
    <row r="56" ht="12" customHeight="1"/>
    <row r="60" ht="29.25" customHeight="1"/>
    <row r="62" ht="30.75" customHeight="1">
      <c r="J62" s="139" t="s">
        <v>138</v>
      </c>
    </row>
    <row r="63" ht="13.5">
      <c r="J63" s="139" t="s">
        <v>138</v>
      </c>
    </row>
    <row r="64" ht="13.5">
      <c r="J64" s="139" t="s">
        <v>138</v>
      </c>
    </row>
    <row r="65" ht="13.5">
      <c r="J65" s="139" t="s">
        <v>138</v>
      </c>
    </row>
    <row r="66" ht="13.5">
      <c r="J66" s="139" t="s">
        <v>138</v>
      </c>
    </row>
    <row r="67" ht="13.5">
      <c r="J67" s="139" t="s">
        <v>138</v>
      </c>
    </row>
    <row r="68" ht="13.5">
      <c r="J68" s="139" t="s">
        <v>138</v>
      </c>
    </row>
    <row r="69" ht="13.5">
      <c r="J69" s="139" t="s">
        <v>138</v>
      </c>
    </row>
    <row r="70" ht="13.5">
      <c r="J70" s="139" t="s">
        <v>138</v>
      </c>
    </row>
    <row r="71" ht="15.75" customHeight="1">
      <c r="J71" s="139" t="s">
        <v>138</v>
      </c>
    </row>
    <row r="72" ht="15.75" customHeight="1"/>
    <row r="74" ht="15" customHeight="1">
      <c r="J74" s="139" t="s">
        <v>153</v>
      </c>
    </row>
    <row r="75" ht="13.5">
      <c r="J75" s="139" t="s">
        <v>153</v>
      </c>
    </row>
    <row r="76" ht="13.5">
      <c r="J76" s="139" t="s">
        <v>153</v>
      </c>
    </row>
    <row r="77" ht="13.5">
      <c r="J77" s="139" t="s">
        <v>153</v>
      </c>
    </row>
    <row r="78" ht="13.5">
      <c r="J78" s="139" t="s">
        <v>153</v>
      </c>
    </row>
    <row r="79" ht="13.5">
      <c r="J79" s="139" t="s">
        <v>153</v>
      </c>
    </row>
    <row r="80" ht="13.5">
      <c r="J80" s="139" t="s">
        <v>153</v>
      </c>
    </row>
    <row r="89" ht="16.5" customHeight="1"/>
    <row r="95" ht="17.25" customHeight="1"/>
    <row r="96" ht="17.25" customHeight="1"/>
    <row r="97" ht="24" customHeight="1"/>
    <row r="105" ht="19.5" customHeight="1"/>
    <row r="107" ht="16.5" customHeight="1"/>
    <row r="116" ht="11.25" customHeight="1"/>
    <row r="117" ht="12.75" customHeight="1"/>
    <row r="118" ht="12" customHeight="1"/>
    <row r="124" ht="23.25" customHeight="1"/>
    <row r="129" ht="13.5" customHeight="1"/>
    <row r="131" ht="15.75" customHeight="1"/>
    <row r="134" ht="25.5" customHeight="1"/>
  </sheetData>
  <sheetProtection/>
  <printOptions horizontalCentered="1"/>
  <pageMargins left="0.3937007874015748" right="0.35433070866141736" top="0.6299212598425197" bottom="0.5905511811023623" header="0.5118110236220472" footer="0.35433070866141736"/>
  <pageSetup fitToHeight="1" fitToWidth="1" orientation="portrait" paperSize="9" scale="92" r:id="rId2"/>
  <headerFooter alignWithMargins="0">
    <oddFooter>&amp;R&amp;"Arial Narrow,Normálne"&amp;8Strana&amp;"Arial,Normálne"&amp;10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Pacax</dc:creator>
  <cp:keywords/>
  <dc:description/>
  <cp:lastModifiedBy>Viktor</cp:lastModifiedBy>
  <cp:lastPrinted>2019-09-09T13:52:17Z</cp:lastPrinted>
  <dcterms:created xsi:type="dcterms:W3CDTF">1999-04-06T07:39:42Z</dcterms:created>
  <dcterms:modified xsi:type="dcterms:W3CDTF">2019-09-10T08:38:59Z</dcterms:modified>
  <cp:category/>
  <cp:version/>
  <cp:contentType/>
  <cp:contentStatus/>
</cp:coreProperties>
</file>